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ximilianenders/Downloads/"/>
    </mc:Choice>
  </mc:AlternateContent>
  <xr:revisionPtr revIDLastSave="0" documentId="13_ncr:1_{E19F016B-1C07-E44F-A764-E92CE16C496A}" xr6:coauthVersionLast="47" xr6:coauthVersionMax="47" xr10:uidLastSave="{00000000-0000-0000-0000-000000000000}"/>
  <bookViews>
    <workbookView xWindow="34400" yWindow="500" windowWidth="30560" windowHeight="23080" activeTab="2" xr2:uid="{00000000-000D-0000-FFFF-FFFF00000000}"/>
  </bookViews>
  <sheets>
    <sheet name="Herrendoppel" sheetId="3" r:id="rId1"/>
    <sheet name="Damendoppel" sheetId="5" r:id="rId2"/>
    <sheet name="Mixed" sheetId="4" r:id="rId3"/>
    <sheet name="Daten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3" l="1"/>
  <c r="J10" i="3"/>
  <c r="J12" i="3"/>
  <c r="J14" i="3"/>
  <c r="J16" i="3"/>
  <c r="J18" i="3"/>
  <c r="O18" i="3" s="1"/>
  <c r="J20" i="3"/>
  <c r="J22" i="3"/>
  <c r="O22" i="3" s="1"/>
  <c r="J24" i="3"/>
  <c r="J26" i="3"/>
  <c r="J28" i="3"/>
  <c r="J30" i="3"/>
  <c r="J32" i="3"/>
  <c r="J34" i="3"/>
  <c r="J36" i="3"/>
  <c r="J38" i="3"/>
  <c r="O38" i="3" s="1"/>
  <c r="J40" i="3"/>
  <c r="J42" i="3"/>
  <c r="J44" i="3"/>
  <c r="J46" i="3"/>
  <c r="J48" i="3"/>
  <c r="J50" i="3"/>
  <c r="J52" i="3"/>
  <c r="J54" i="3"/>
  <c r="O54" i="3" s="1"/>
  <c r="J6" i="3"/>
  <c r="K8" i="4"/>
  <c r="K10" i="4"/>
  <c r="P10" i="4" s="1"/>
  <c r="K12" i="4"/>
  <c r="K14" i="4"/>
  <c r="P14" i="4" s="1"/>
  <c r="K16" i="4"/>
  <c r="K18" i="4"/>
  <c r="P18" i="4" s="1"/>
  <c r="K20" i="4"/>
  <c r="P20" i="4" s="1"/>
  <c r="K22" i="4"/>
  <c r="P22" i="4" s="1"/>
  <c r="K24" i="4"/>
  <c r="K26" i="4"/>
  <c r="P26" i="4" s="1"/>
  <c r="K28" i="4"/>
  <c r="K30" i="4"/>
  <c r="K32" i="4"/>
  <c r="K34" i="4"/>
  <c r="P34" i="4" s="1"/>
  <c r="K36" i="4"/>
  <c r="P36" i="4" s="1"/>
  <c r="K38" i="4"/>
  <c r="P38" i="4" s="1"/>
  <c r="K40" i="4"/>
  <c r="K42" i="4"/>
  <c r="P42" i="4" s="1"/>
  <c r="K44" i="4"/>
  <c r="K46" i="4"/>
  <c r="K48" i="4"/>
  <c r="K50" i="4"/>
  <c r="P50" i="4" s="1"/>
  <c r="K52" i="4"/>
  <c r="P52" i="4" s="1"/>
  <c r="K54" i="4"/>
  <c r="P54" i="4" s="1"/>
  <c r="K6" i="4"/>
  <c r="J8" i="5"/>
  <c r="O8" i="5" s="1"/>
  <c r="J10" i="5"/>
  <c r="J12" i="5"/>
  <c r="J14" i="5"/>
  <c r="J16" i="5"/>
  <c r="J18" i="5"/>
  <c r="O18" i="5" s="1"/>
  <c r="J20" i="5"/>
  <c r="O20" i="5" s="1"/>
  <c r="J22" i="5"/>
  <c r="O22" i="5" s="1"/>
  <c r="J24" i="5"/>
  <c r="J26" i="5"/>
  <c r="J28" i="5"/>
  <c r="J30" i="5"/>
  <c r="J32" i="5"/>
  <c r="J34" i="5"/>
  <c r="J36" i="5"/>
  <c r="J38" i="5"/>
  <c r="O38" i="5" s="1"/>
  <c r="J40" i="5"/>
  <c r="J42" i="5"/>
  <c r="J44" i="5"/>
  <c r="J46" i="5"/>
  <c r="J48" i="5"/>
  <c r="J50" i="5"/>
  <c r="J52" i="5"/>
  <c r="O52" i="5" s="1"/>
  <c r="J54" i="5"/>
  <c r="O54" i="5" s="1"/>
  <c r="J6" i="5"/>
  <c r="O6" i="5" s="1"/>
  <c r="O14" i="5"/>
  <c r="O34" i="5"/>
  <c r="O36" i="5"/>
  <c r="O50" i="5"/>
  <c r="O8" i="3"/>
  <c r="O10" i="3"/>
  <c r="O12" i="3"/>
  <c r="O14" i="3"/>
  <c r="O16" i="3"/>
  <c r="O20" i="3"/>
  <c r="O24" i="3"/>
  <c r="O26" i="3"/>
  <c r="O28" i="3"/>
  <c r="O30" i="3"/>
  <c r="O32" i="3"/>
  <c r="O34" i="3"/>
  <c r="O36" i="3"/>
  <c r="O40" i="3"/>
  <c r="O42" i="3"/>
  <c r="O44" i="3"/>
  <c r="O46" i="3"/>
  <c r="O48" i="3"/>
  <c r="O50" i="3"/>
  <c r="O52" i="3"/>
  <c r="N7" i="3"/>
  <c r="N9" i="3"/>
  <c r="N11" i="3"/>
  <c r="N13" i="3"/>
  <c r="N15" i="3"/>
  <c r="N17" i="3"/>
  <c r="N19" i="3"/>
  <c r="N21" i="3"/>
  <c r="N23" i="3"/>
  <c r="N25" i="3"/>
  <c r="N27" i="3"/>
  <c r="N29" i="3"/>
  <c r="N31" i="3"/>
  <c r="N33" i="3"/>
  <c r="N35" i="3"/>
  <c r="N37" i="3"/>
  <c r="N39" i="3"/>
  <c r="N41" i="3"/>
  <c r="N43" i="3"/>
  <c r="N45" i="3"/>
  <c r="N47" i="3"/>
  <c r="N49" i="3"/>
  <c r="N51" i="3"/>
  <c r="N53" i="3"/>
  <c r="N5" i="3"/>
  <c r="P8" i="4"/>
  <c r="P12" i="4"/>
  <c r="P16" i="4"/>
  <c r="P24" i="4"/>
  <c r="P28" i="4"/>
  <c r="P30" i="4"/>
  <c r="P32" i="4"/>
  <c r="P40" i="4"/>
  <c r="P44" i="4"/>
  <c r="P46" i="4"/>
  <c r="P48" i="4"/>
  <c r="P6" i="4"/>
  <c r="O7" i="4"/>
  <c r="O9" i="4"/>
  <c r="O11" i="4"/>
  <c r="O13" i="4"/>
  <c r="O15" i="4"/>
  <c r="O17" i="4"/>
  <c r="O19" i="4"/>
  <c r="O21" i="4"/>
  <c r="O23" i="4"/>
  <c r="O25" i="4"/>
  <c r="O27" i="4"/>
  <c r="O29" i="4"/>
  <c r="O31" i="4"/>
  <c r="O33" i="4"/>
  <c r="O35" i="4"/>
  <c r="O37" i="4"/>
  <c r="O39" i="4"/>
  <c r="O41" i="4"/>
  <c r="O43" i="4"/>
  <c r="O45" i="4"/>
  <c r="O47" i="4"/>
  <c r="O49" i="4"/>
  <c r="O51" i="4"/>
  <c r="O53" i="4"/>
  <c r="O5" i="4"/>
  <c r="O10" i="5"/>
  <c r="O12" i="5"/>
  <c r="O16" i="5"/>
  <c r="O24" i="5"/>
  <c r="O26" i="5"/>
  <c r="O28" i="5"/>
  <c r="O30" i="5"/>
  <c r="O32" i="5"/>
  <c r="O40" i="5"/>
  <c r="O42" i="5"/>
  <c r="O44" i="5"/>
  <c r="O46" i="5"/>
  <c r="O48" i="5"/>
  <c r="N7" i="5"/>
  <c r="N9" i="5"/>
  <c r="N11" i="5"/>
  <c r="N13" i="5"/>
  <c r="N15" i="5"/>
  <c r="N17" i="5"/>
  <c r="N19" i="5"/>
  <c r="N21" i="5"/>
  <c r="N23" i="5"/>
  <c r="N25" i="5"/>
  <c r="N27" i="5"/>
  <c r="N29" i="5"/>
  <c r="N31" i="5"/>
  <c r="N33" i="5"/>
  <c r="N35" i="5"/>
  <c r="N37" i="5"/>
  <c r="N39" i="5"/>
  <c r="N41" i="5"/>
  <c r="N43" i="5"/>
  <c r="N45" i="5"/>
  <c r="N47" i="5"/>
  <c r="N49" i="5"/>
  <c r="N51" i="5"/>
  <c r="N53" i="5"/>
  <c r="N5" i="5"/>
  <c r="P54" i="5"/>
  <c r="Q53" i="5"/>
  <c r="L53" i="5"/>
  <c r="M53" i="5" s="1"/>
  <c r="P52" i="5"/>
  <c r="Q51" i="5"/>
  <c r="L51" i="5"/>
  <c r="M51" i="5" s="1"/>
  <c r="P50" i="5"/>
  <c r="Q49" i="5"/>
  <c r="L49" i="5"/>
  <c r="M49" i="5" s="1"/>
  <c r="P48" i="5"/>
  <c r="Q47" i="5"/>
  <c r="L47" i="5"/>
  <c r="M47" i="5" s="1"/>
  <c r="P46" i="5"/>
  <c r="Q45" i="5"/>
  <c r="L45" i="5"/>
  <c r="M45" i="5" s="1"/>
  <c r="P44" i="5"/>
  <c r="Q43" i="5"/>
  <c r="L43" i="5"/>
  <c r="M43" i="5" s="1"/>
  <c r="P42" i="5"/>
  <c r="Q41" i="5"/>
  <c r="L41" i="5"/>
  <c r="M41" i="5" s="1"/>
  <c r="P40" i="5"/>
  <c r="Q39" i="5"/>
  <c r="L39" i="5"/>
  <c r="M39" i="5" s="1"/>
  <c r="P38" i="5"/>
  <c r="Q37" i="5"/>
  <c r="L37" i="5"/>
  <c r="M37" i="5" s="1"/>
  <c r="P36" i="5"/>
  <c r="Q35" i="5"/>
  <c r="L35" i="5"/>
  <c r="M35" i="5" s="1"/>
  <c r="P34" i="5"/>
  <c r="Q33" i="5"/>
  <c r="L33" i="5"/>
  <c r="M33" i="5" s="1"/>
  <c r="P32" i="5"/>
  <c r="Q31" i="5"/>
  <c r="L31" i="5"/>
  <c r="M31" i="5" s="1"/>
  <c r="P30" i="5"/>
  <c r="Q29" i="5"/>
  <c r="L29" i="5"/>
  <c r="M29" i="5" s="1"/>
  <c r="P28" i="5"/>
  <c r="Q27" i="5"/>
  <c r="L27" i="5"/>
  <c r="M27" i="5" s="1"/>
  <c r="P26" i="5"/>
  <c r="Q25" i="5"/>
  <c r="L25" i="5"/>
  <c r="M25" i="5" s="1"/>
  <c r="P24" i="5"/>
  <c r="Q23" i="5"/>
  <c r="L23" i="5"/>
  <c r="M23" i="5" s="1"/>
  <c r="P22" i="5"/>
  <c r="Q21" i="5"/>
  <c r="L21" i="5"/>
  <c r="M21" i="5" s="1"/>
  <c r="P20" i="5"/>
  <c r="Q19" i="5"/>
  <c r="L19" i="5"/>
  <c r="M19" i="5" s="1"/>
  <c r="P18" i="5"/>
  <c r="Q17" i="5"/>
  <c r="L17" i="5"/>
  <c r="M17" i="5" s="1"/>
  <c r="P16" i="5"/>
  <c r="Q15" i="5"/>
  <c r="L15" i="5"/>
  <c r="M15" i="5" s="1"/>
  <c r="P14" i="5"/>
  <c r="Q13" i="5"/>
  <c r="L13" i="5"/>
  <c r="M13" i="5" s="1"/>
  <c r="P12" i="5"/>
  <c r="Q11" i="5"/>
  <c r="L11" i="5"/>
  <c r="M11" i="5" s="1"/>
  <c r="P10" i="5"/>
  <c r="Q9" i="5"/>
  <c r="L9" i="5"/>
  <c r="M9" i="5" s="1"/>
  <c r="P8" i="5"/>
  <c r="Q7" i="5"/>
  <c r="P6" i="5"/>
  <c r="Q5" i="5"/>
  <c r="A1" i="5"/>
  <c r="M7" i="4"/>
  <c r="N7" i="4" s="1"/>
  <c r="M9" i="4"/>
  <c r="N9" i="4" s="1"/>
  <c r="M11" i="4"/>
  <c r="N11" i="4" s="1"/>
  <c r="M13" i="4"/>
  <c r="N13" i="4" s="1"/>
  <c r="M15" i="4"/>
  <c r="N15" i="4" s="1"/>
  <c r="M17" i="4"/>
  <c r="N17" i="4" s="1"/>
  <c r="M19" i="4"/>
  <c r="N19" i="4" s="1"/>
  <c r="M21" i="4"/>
  <c r="N21" i="4" s="1"/>
  <c r="M23" i="4"/>
  <c r="N23" i="4" s="1"/>
  <c r="M25" i="4"/>
  <c r="N25" i="4" s="1"/>
  <c r="M27" i="4"/>
  <c r="N27" i="4" s="1"/>
  <c r="M29" i="4"/>
  <c r="N29" i="4" s="1"/>
  <c r="M31" i="4"/>
  <c r="N31" i="4" s="1"/>
  <c r="M33" i="4"/>
  <c r="N33" i="4" s="1"/>
  <c r="M35" i="4"/>
  <c r="N35" i="4" s="1"/>
  <c r="M37" i="4"/>
  <c r="N37" i="4" s="1"/>
  <c r="M39" i="4"/>
  <c r="N39" i="4" s="1"/>
  <c r="M41" i="4"/>
  <c r="N41" i="4" s="1"/>
  <c r="M43" i="4"/>
  <c r="N43" i="4" s="1"/>
  <c r="M45" i="4"/>
  <c r="N45" i="4" s="1"/>
  <c r="M47" i="4"/>
  <c r="N47" i="4" s="1"/>
  <c r="M49" i="4"/>
  <c r="N49" i="4" s="1"/>
  <c r="M51" i="4"/>
  <c r="N51" i="4" s="1"/>
  <c r="M53" i="4"/>
  <c r="N53" i="4" s="1"/>
  <c r="L7" i="3"/>
  <c r="M7" i="3" s="1"/>
  <c r="L9" i="3"/>
  <c r="M9" i="3" s="1"/>
  <c r="L11" i="3"/>
  <c r="M11" i="3" s="1"/>
  <c r="L13" i="3"/>
  <c r="M13" i="3" s="1"/>
  <c r="L15" i="3"/>
  <c r="M15" i="3" s="1"/>
  <c r="L17" i="3"/>
  <c r="M17" i="3" s="1"/>
  <c r="L19" i="3"/>
  <c r="M19" i="3" s="1"/>
  <c r="L21" i="3"/>
  <c r="M21" i="3" s="1"/>
  <c r="L23" i="3"/>
  <c r="M23" i="3" s="1"/>
  <c r="L25" i="3"/>
  <c r="M25" i="3" s="1"/>
  <c r="L27" i="3"/>
  <c r="M27" i="3" s="1"/>
  <c r="L29" i="3"/>
  <c r="M29" i="3" s="1"/>
  <c r="L31" i="3"/>
  <c r="M31" i="3" s="1"/>
  <c r="L33" i="3"/>
  <c r="M33" i="3" s="1"/>
  <c r="L35" i="3"/>
  <c r="M35" i="3" s="1"/>
  <c r="L37" i="3"/>
  <c r="M37" i="3" s="1"/>
  <c r="L39" i="3"/>
  <c r="M39" i="3" s="1"/>
  <c r="L41" i="3"/>
  <c r="M41" i="3" s="1"/>
  <c r="L43" i="3"/>
  <c r="M43" i="3" s="1"/>
  <c r="L45" i="3"/>
  <c r="M45" i="3" s="1"/>
  <c r="L47" i="3"/>
  <c r="M47" i="3" s="1"/>
  <c r="L49" i="3"/>
  <c r="M49" i="3" s="1"/>
  <c r="L51" i="3"/>
  <c r="M51" i="3" s="1"/>
  <c r="L53" i="3"/>
  <c r="M53" i="3" s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" i="4"/>
  <c r="Q54" i="4"/>
  <c r="R53" i="4"/>
  <c r="Q52" i="4"/>
  <c r="R51" i="4"/>
  <c r="Q50" i="4"/>
  <c r="R49" i="4"/>
  <c r="Q48" i="4"/>
  <c r="R47" i="4"/>
  <c r="Q46" i="4"/>
  <c r="R45" i="4"/>
  <c r="Q44" i="4"/>
  <c r="R43" i="4"/>
  <c r="Q42" i="4"/>
  <c r="R41" i="4"/>
  <c r="Q40" i="4"/>
  <c r="R39" i="4"/>
  <c r="Q38" i="4"/>
  <c r="R37" i="4"/>
  <c r="Q36" i="4"/>
  <c r="R35" i="4"/>
  <c r="Q34" i="4"/>
  <c r="R33" i="4"/>
  <c r="Q32" i="4"/>
  <c r="R31" i="4"/>
  <c r="Q30" i="4"/>
  <c r="R29" i="4"/>
  <c r="Q28" i="4"/>
  <c r="R27" i="4"/>
  <c r="Q26" i="4"/>
  <c r="R25" i="4"/>
  <c r="Q24" i="4"/>
  <c r="R23" i="4"/>
  <c r="Q22" i="4"/>
  <c r="R21" i="4"/>
  <c r="Q20" i="4"/>
  <c r="R19" i="4"/>
  <c r="Q18" i="4"/>
  <c r="R17" i="4"/>
  <c r="Q16" i="4"/>
  <c r="R15" i="4"/>
  <c r="Q14" i="4"/>
  <c r="R13" i="4"/>
  <c r="Q12" i="4"/>
  <c r="R11" i="4"/>
  <c r="Q10" i="4"/>
  <c r="R9" i="4"/>
  <c r="Q8" i="4"/>
  <c r="R7" i="4"/>
  <c r="Q6" i="4"/>
  <c r="R5" i="4"/>
  <c r="A1" i="4"/>
  <c r="P54" i="3"/>
  <c r="Q53" i="3"/>
  <c r="P52" i="3"/>
  <c r="Q51" i="3"/>
  <c r="P50" i="3"/>
  <c r="Q49" i="3"/>
  <c r="P48" i="3"/>
  <c r="Q47" i="3"/>
  <c r="P46" i="3"/>
  <c r="Q45" i="3"/>
  <c r="P44" i="3"/>
  <c r="Q43" i="3"/>
  <c r="P42" i="3"/>
  <c r="Q41" i="3"/>
  <c r="P40" i="3"/>
  <c r="Q39" i="3"/>
  <c r="P38" i="3"/>
  <c r="Q37" i="3"/>
  <c r="P36" i="3"/>
  <c r="Q35" i="3"/>
  <c r="P34" i="3"/>
  <c r="Q33" i="3"/>
  <c r="P32" i="3"/>
  <c r="Q31" i="3"/>
  <c r="P30" i="3"/>
  <c r="Q29" i="3"/>
  <c r="P28" i="3"/>
  <c r="Q27" i="3"/>
  <c r="P26" i="3"/>
  <c r="Q25" i="3"/>
  <c r="P24" i="3"/>
  <c r="Q23" i="3"/>
  <c r="P22" i="3"/>
  <c r="Q21" i="3"/>
  <c r="P20" i="3"/>
  <c r="Q19" i="3"/>
  <c r="P18" i="3"/>
  <c r="Q17" i="3"/>
  <c r="P16" i="3"/>
  <c r="Q15" i="3"/>
  <c r="P14" i="3"/>
  <c r="Q13" i="3"/>
  <c r="P12" i="3"/>
  <c r="Q11" i="3"/>
  <c r="P10" i="3"/>
  <c r="Q9" i="3"/>
  <c r="P8" i="3"/>
  <c r="Q7" i="3"/>
  <c r="P6" i="3"/>
  <c r="O6" i="3"/>
  <c r="Q5" i="3"/>
  <c r="A1" i="3"/>
  <c r="M5" i="4" l="1"/>
  <c r="N5" i="4" s="1"/>
  <c r="L7" i="5"/>
  <c r="M7" i="5" s="1"/>
  <c r="L5" i="5"/>
  <c r="M5" i="5" s="1"/>
  <c r="L5" i="3"/>
  <c r="M5" i="3" s="1"/>
</calcChain>
</file>

<file path=xl/sharedStrings.xml><?xml version="1.0" encoding="utf-8"?>
<sst xmlns="http://schemas.openxmlformats.org/spreadsheetml/2006/main" count="250" uniqueCount="47">
  <si>
    <t>Jahr</t>
  </si>
  <si>
    <t>Disziplin: Herrendoppel</t>
  </si>
  <si>
    <t>Nr.</t>
  </si>
  <si>
    <t>Senior</t>
  </si>
  <si>
    <t>Jugendlicher</t>
  </si>
  <si>
    <t>Nachname</t>
  </si>
  <si>
    <t>Vorname</t>
  </si>
  <si>
    <t>Verein</t>
  </si>
  <si>
    <t>Jahrgang</t>
  </si>
  <si>
    <t>Spielklasse</t>
  </si>
  <si>
    <t>Altersklasse</t>
  </si>
  <si>
    <t>Ranglistenpunkte</t>
  </si>
  <si>
    <t>Punktwert</t>
  </si>
  <si>
    <t>Spieler-ID</t>
  </si>
  <si>
    <t>1. Bundesliga</t>
  </si>
  <si>
    <t>2. Bundesliga</t>
  </si>
  <si>
    <t>Regionalliga</t>
  </si>
  <si>
    <t>Oberliga</t>
  </si>
  <si>
    <t>Landesliga</t>
  </si>
  <si>
    <t>Verbandsliga</t>
  </si>
  <si>
    <t>Bezirksoberliga</t>
  </si>
  <si>
    <t>Bezirksliga A</t>
  </si>
  <si>
    <t>Bezirksliga B</t>
  </si>
  <si>
    <t>Bezirksliga C</t>
  </si>
  <si>
    <t>Hobbyspieler</t>
  </si>
  <si>
    <t>U15</t>
  </si>
  <si>
    <t>U19</t>
  </si>
  <si>
    <t>U17</t>
  </si>
  <si>
    <t>U13</t>
  </si>
  <si>
    <t>U11</t>
  </si>
  <si>
    <t>U9</t>
  </si>
  <si>
    <t>AK Punkte</t>
  </si>
  <si>
    <t>&gt;20000</t>
  </si>
  <si>
    <t>Altersunterschied</t>
  </si>
  <si>
    <t>Größer</t>
  </si>
  <si>
    <t>Kleiner</t>
  </si>
  <si>
    <t>Bis</t>
  </si>
  <si>
    <t>ELITE</t>
  </si>
  <si>
    <t>A</t>
  </si>
  <si>
    <t>Ab</t>
  </si>
  <si>
    <t>B</t>
  </si>
  <si>
    <t>Disziplin: Damendoppel</t>
  </si>
  <si>
    <t>Geschlecht</t>
  </si>
  <si>
    <t>Mixedwertung</t>
  </si>
  <si>
    <t>Mann</t>
  </si>
  <si>
    <t>Frau</t>
  </si>
  <si>
    <t>Disziplin: 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</si>
</sst>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/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Font="1"/>
    <xf numFmtId="0" fontId="7" fillId="0" borderId="0" xfId="0" applyFont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Standard" xfId="0" builtinId="0"/>
  </cellStyles>
  <dxfs count="9"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7E79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7E79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7E79"/>
        </patternFill>
      </fill>
    </dxf>
  </dxfs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workbookViewId="0">
      <selection activeCell="K6" sqref="K6"/>
    </sheetView>
  </sheetViews>
  <sheetFormatPr baseColWidth="10" defaultRowHeight="16" x14ac:dyDescent="0.2"/>
  <cols>
    <col min="1" max="1" width="8" customWidth="1"/>
    <col min="2" max="2" width="13.33203125" customWidth="1"/>
    <col min="4" max="6" width="18.33203125" customWidth="1"/>
    <col min="8" max="8" width="15.1640625" customWidth="1"/>
    <col min="11" max="11" width="15.6640625" customWidth="1"/>
    <col min="12" max="12" width="11.1640625" customWidth="1"/>
  </cols>
  <sheetData>
    <row r="1" spans="1:19" ht="31" x14ac:dyDescent="0.35">
      <c r="A1" s="12" t="str">
        <f>"Meldeformular JuSeKo-Cup "&amp;Daten!B1</f>
        <v>Meldeformular JuSeKo-Cup 2022</v>
      </c>
    </row>
    <row r="2" spans="1:19" ht="21" x14ac:dyDescent="0.25">
      <c r="A2" s="11" t="s">
        <v>1</v>
      </c>
      <c r="N2" s="13"/>
      <c r="O2" s="13"/>
      <c r="P2" s="13"/>
      <c r="Q2" s="13"/>
      <c r="R2" s="13"/>
    </row>
    <row r="3" spans="1:19" x14ac:dyDescent="0.2">
      <c r="N3" s="13" t="s">
        <v>9</v>
      </c>
      <c r="O3" s="13" t="s">
        <v>10</v>
      </c>
      <c r="P3" s="13" t="s">
        <v>11</v>
      </c>
      <c r="Q3" s="13" t="s">
        <v>33</v>
      </c>
      <c r="R3" s="13"/>
      <c r="S3" s="23"/>
    </row>
    <row r="4" spans="1:19" x14ac:dyDescent="0.2">
      <c r="A4" s="7" t="s">
        <v>2</v>
      </c>
      <c r="B4" s="8"/>
      <c r="C4" s="9" t="s">
        <v>13</v>
      </c>
      <c r="D4" s="9" t="s">
        <v>5</v>
      </c>
      <c r="E4" s="9" t="s">
        <v>6</v>
      </c>
      <c r="F4" s="9" t="s">
        <v>7</v>
      </c>
      <c r="G4" s="10" t="s">
        <v>8</v>
      </c>
      <c r="H4" s="10" t="s">
        <v>9</v>
      </c>
      <c r="I4" s="10" t="s">
        <v>8</v>
      </c>
      <c r="J4" s="10" t="s">
        <v>10</v>
      </c>
      <c r="K4" s="10" t="s">
        <v>11</v>
      </c>
      <c r="L4" s="9" t="s">
        <v>12</v>
      </c>
      <c r="M4" s="9" t="s">
        <v>9</v>
      </c>
      <c r="N4" s="13"/>
      <c r="O4" s="13"/>
      <c r="P4" s="13"/>
      <c r="Q4" s="13"/>
      <c r="R4" s="13"/>
      <c r="S4" s="23"/>
    </row>
    <row r="5" spans="1:19" x14ac:dyDescent="0.2">
      <c r="A5" s="28">
        <v>1</v>
      </c>
      <c r="B5" s="1" t="s">
        <v>3</v>
      </c>
      <c r="C5" s="16"/>
      <c r="D5" s="16"/>
      <c r="E5" s="16"/>
      <c r="F5" s="16"/>
      <c r="G5" s="19"/>
      <c r="H5" s="19"/>
      <c r="I5" s="2"/>
      <c r="J5" s="2"/>
      <c r="K5" s="2"/>
      <c r="L5" s="26" t="str">
        <f>IF(D5="","",N5+O6+P6+Q5)</f>
        <v/>
      </c>
      <c r="M5" s="26" t="str">
        <f>IF(L5="","",IF(L5&lt;=Daten!$J$18,Daten!$K$18,IF(L5&lt;=Daten!$J$19,Daten!$K$19,IF(L5&gt;=Daten!$J$20,Daten!$K$20,))))</f>
        <v/>
      </c>
      <c r="N5" s="14" t="e">
        <f>VLOOKUP(H5,Daten!$D$2:$E$12,2,0)</f>
        <v>#N/A</v>
      </c>
      <c r="O5" s="14"/>
      <c r="P5" s="14"/>
      <c r="Q5" s="14">
        <f>IF(I6-G5&lt;Daten!$E$18,Daten!$F$18,IF(I6-G5&gt;Daten!$E$19,Daten!$F$19,))</f>
        <v>-1</v>
      </c>
      <c r="R5" s="13"/>
      <c r="S5" s="23"/>
    </row>
    <row r="6" spans="1:19" x14ac:dyDescent="0.2">
      <c r="A6" s="25"/>
      <c r="B6" s="3" t="s">
        <v>4</v>
      </c>
      <c r="C6" s="17"/>
      <c r="D6" s="17"/>
      <c r="E6" s="17"/>
      <c r="F6" s="17"/>
      <c r="G6" s="4"/>
      <c r="H6" s="4"/>
      <c r="I6" s="21"/>
      <c r="J6" s="5" t="str">
        <f>IF(I6="","",IF(I6&gt;Daten!$G$12,Daten!$H$12,VLOOKUP(I6,Daten!$G$2:$H$12,2,0)))</f>
        <v/>
      </c>
      <c r="K6" s="21"/>
      <c r="L6" s="27"/>
      <c r="M6" s="27"/>
      <c r="N6" s="15"/>
      <c r="O6" s="14" t="e">
        <f>VLOOKUP(J6,Daten!$J$2:$K$7,2,0)</f>
        <v>#N/A</v>
      </c>
      <c r="P6" s="14">
        <f>IF(K6&lt;Daten!$A$18,Daten!$B$18,IF(K6&lt;Daten!$A$19,Daten!$B$19,IF(K6&lt;Daten!$A$20,Daten!$B$20,IF(K6&lt;Daten!$A$21,Daten!$B$21,IF(K6&lt;Daten!$A$22,Daten!$B$22,IF(K6&gt;=Daten!$A$22,Daten!$B$23,))))))</f>
        <v>3</v>
      </c>
      <c r="Q6" s="14"/>
      <c r="R6" s="13"/>
      <c r="S6" s="23"/>
    </row>
    <row r="7" spans="1:19" ht="16" customHeight="1" x14ac:dyDescent="0.2">
      <c r="A7" s="24">
        <v>2</v>
      </c>
      <c r="B7" s="6" t="s">
        <v>3</v>
      </c>
      <c r="C7" s="18"/>
      <c r="D7" s="18"/>
      <c r="E7" s="18"/>
      <c r="F7" s="18"/>
      <c r="G7" s="20"/>
      <c r="H7" s="20"/>
      <c r="I7" s="2"/>
      <c r="J7" s="2"/>
      <c r="K7" s="2"/>
      <c r="L7" s="26" t="str">
        <f t="shared" ref="L7" si="0">IF(D7="","",N7+O8+P8+Q7)</f>
        <v/>
      </c>
      <c r="M7" s="26" t="str">
        <f>IF(L7="","",IF(L7&lt;=Daten!$J$18,Daten!$K$18,IF(L7&lt;=Daten!$J$19,Daten!$K$19,IF(L7&gt;=Daten!$J$20,Daten!$K$20,))))</f>
        <v/>
      </c>
      <c r="N7" s="14" t="e">
        <f>VLOOKUP(H7,Daten!$D$2:$E$12,2,0)</f>
        <v>#N/A</v>
      </c>
      <c r="O7" s="14"/>
      <c r="P7" s="13"/>
      <c r="Q7" s="13">
        <f>IF(I8-G7&lt;Daten!$E$18,Daten!$F$18,IF(I8-G7&gt;Daten!$E$19,Daten!$F$19,))</f>
        <v>-1</v>
      </c>
      <c r="R7" s="13"/>
      <c r="S7" s="23"/>
    </row>
    <row r="8" spans="1:19" ht="16" customHeight="1" x14ac:dyDescent="0.2">
      <c r="A8" s="25"/>
      <c r="B8" s="3" t="s">
        <v>4</v>
      </c>
      <c r="C8" s="17"/>
      <c r="D8" s="17"/>
      <c r="E8" s="17"/>
      <c r="F8" s="17"/>
      <c r="G8" s="4"/>
      <c r="H8" s="4"/>
      <c r="I8" s="21"/>
      <c r="J8" s="5" t="str">
        <f>IF(I8="","",IF(I8&gt;Daten!$G$12,Daten!$H$12,VLOOKUP(I8,Daten!$G$2:$H$12,2,0)))</f>
        <v/>
      </c>
      <c r="K8" s="21"/>
      <c r="L8" s="27"/>
      <c r="M8" s="27"/>
      <c r="N8" s="15"/>
      <c r="O8" s="14" t="e">
        <f>VLOOKUP(J8,Daten!$J$2:$K$7,2,0)</f>
        <v>#N/A</v>
      </c>
      <c r="P8" s="13">
        <f>IF(K8&lt;Daten!$A$18,Daten!$B$18,IF(K8&lt;Daten!$A$19,Daten!$B$19,IF(K8&lt;Daten!$A$20,Daten!$B$20,IF(K8&lt;Daten!$A$21,Daten!$B$21,IF(K8&lt;Daten!$A$22,Daten!$B$22,IF(K8&gt;=Daten!$A$22,Daten!$B$23,))))))</f>
        <v>3</v>
      </c>
      <c r="Q8" s="13"/>
      <c r="R8" s="13"/>
      <c r="S8" s="23"/>
    </row>
    <row r="9" spans="1:19" ht="16" customHeight="1" x14ac:dyDescent="0.2">
      <c r="A9" s="24">
        <v>3</v>
      </c>
      <c r="B9" s="6" t="s">
        <v>3</v>
      </c>
      <c r="C9" s="18"/>
      <c r="D9" s="18"/>
      <c r="E9" s="18"/>
      <c r="F9" s="18"/>
      <c r="G9" s="20"/>
      <c r="H9" s="20"/>
      <c r="I9" s="2"/>
      <c r="J9" s="2"/>
      <c r="K9" s="2"/>
      <c r="L9" s="26" t="str">
        <f t="shared" ref="L9" si="1">IF(D9="","",N9+O10+P10+Q9)</f>
        <v/>
      </c>
      <c r="M9" s="26" t="str">
        <f>IF(L9="","",IF(L9&lt;=Daten!$J$18,Daten!$K$18,IF(L9&lt;=Daten!$J$19,Daten!$K$19,IF(L9&gt;=Daten!$J$20,Daten!$K$20,))))</f>
        <v/>
      </c>
      <c r="N9" s="14" t="e">
        <f>VLOOKUP(H9,Daten!$D$2:$E$12,2,0)</f>
        <v>#N/A</v>
      </c>
      <c r="O9" s="14"/>
      <c r="P9" s="13"/>
      <c r="Q9" s="13">
        <f>IF(I10-G9&lt;Daten!$E$18,Daten!$F$18,IF(I10-G9&gt;Daten!$E$19,Daten!$F$19,))</f>
        <v>-1</v>
      </c>
      <c r="R9" s="13"/>
      <c r="S9" s="23"/>
    </row>
    <row r="10" spans="1:19" ht="16" customHeight="1" x14ac:dyDescent="0.2">
      <c r="A10" s="25"/>
      <c r="B10" s="3" t="s">
        <v>4</v>
      </c>
      <c r="C10" s="17"/>
      <c r="D10" s="17"/>
      <c r="E10" s="17"/>
      <c r="F10" s="17"/>
      <c r="G10" s="4"/>
      <c r="H10" s="4"/>
      <c r="I10" s="21"/>
      <c r="J10" s="5" t="str">
        <f>IF(I10="","",IF(I10&gt;Daten!$G$12,Daten!$H$12,VLOOKUP(I10,Daten!$G$2:$H$12,2,0)))</f>
        <v/>
      </c>
      <c r="K10" s="21"/>
      <c r="L10" s="27"/>
      <c r="M10" s="27"/>
      <c r="N10" s="15"/>
      <c r="O10" s="14" t="e">
        <f>VLOOKUP(J10,Daten!$J$2:$K$7,2,0)</f>
        <v>#N/A</v>
      </c>
      <c r="P10" s="13">
        <f>IF(K10&lt;Daten!$A$18,Daten!$B$18,IF(K10&lt;Daten!$A$19,Daten!$B$19,IF(K10&lt;Daten!$A$20,Daten!$B$20,IF(K10&lt;Daten!$A$21,Daten!$B$21,IF(K10&lt;Daten!$A$22,Daten!$B$22,IF(K10&gt;=Daten!$A$22,Daten!$B$23,))))))</f>
        <v>3</v>
      </c>
      <c r="Q10" s="13"/>
      <c r="R10" s="13"/>
      <c r="S10" s="23"/>
    </row>
    <row r="11" spans="1:19" ht="16" customHeight="1" x14ac:dyDescent="0.2">
      <c r="A11" s="24">
        <v>4</v>
      </c>
      <c r="B11" s="6" t="s">
        <v>3</v>
      </c>
      <c r="C11" s="18"/>
      <c r="D11" s="18"/>
      <c r="E11" s="18"/>
      <c r="F11" s="18"/>
      <c r="G11" s="20"/>
      <c r="H11" s="20"/>
      <c r="I11" s="2"/>
      <c r="J11" s="2"/>
      <c r="K11" s="2"/>
      <c r="L11" s="26" t="str">
        <f t="shared" ref="L11" si="2">IF(D11="","",N11+O12+P12+Q11)</f>
        <v/>
      </c>
      <c r="M11" s="26" t="str">
        <f>IF(L11="","",IF(L11&lt;=Daten!$J$18,Daten!$K$18,IF(L11&lt;=Daten!$J$19,Daten!$K$19,IF(L11&gt;=Daten!$J$20,Daten!$K$20,))))</f>
        <v/>
      </c>
      <c r="N11" s="14" t="e">
        <f>VLOOKUP(H11,Daten!$D$2:$E$12,2,0)</f>
        <v>#N/A</v>
      </c>
      <c r="O11" s="14"/>
      <c r="P11" s="13"/>
      <c r="Q11" s="13">
        <f>IF(I12-G11&lt;Daten!$E$18,Daten!$F$18,IF(I12-G11&gt;Daten!$E$19,Daten!$F$19,))</f>
        <v>-1</v>
      </c>
      <c r="R11" s="13"/>
      <c r="S11" s="23"/>
    </row>
    <row r="12" spans="1:19" ht="16" customHeight="1" x14ac:dyDescent="0.2">
      <c r="A12" s="25"/>
      <c r="B12" s="3" t="s">
        <v>4</v>
      </c>
      <c r="C12" s="17"/>
      <c r="D12" s="17"/>
      <c r="E12" s="17"/>
      <c r="F12" s="17"/>
      <c r="G12" s="4"/>
      <c r="H12" s="4"/>
      <c r="I12" s="21"/>
      <c r="J12" s="5" t="str">
        <f>IF(I12="","",IF(I12&gt;Daten!$G$12,Daten!$H$12,VLOOKUP(I12,Daten!$G$2:$H$12,2,0)))</f>
        <v/>
      </c>
      <c r="K12" s="21"/>
      <c r="L12" s="27"/>
      <c r="M12" s="27"/>
      <c r="N12" s="15"/>
      <c r="O12" s="14" t="e">
        <f>VLOOKUP(J12,Daten!$J$2:$K$7,2,0)</f>
        <v>#N/A</v>
      </c>
      <c r="P12" s="13">
        <f>IF(K12&lt;Daten!$A$18,Daten!$B$18,IF(K12&lt;Daten!$A$19,Daten!$B$19,IF(K12&lt;Daten!$A$20,Daten!$B$20,IF(K12&lt;Daten!$A$21,Daten!$B$21,IF(K12&lt;Daten!$A$22,Daten!$B$22,IF(K12&gt;=Daten!$A$22,Daten!$B$23,))))))</f>
        <v>3</v>
      </c>
      <c r="Q12" s="13"/>
      <c r="R12" s="13"/>
      <c r="S12" s="23"/>
    </row>
    <row r="13" spans="1:19" ht="16" customHeight="1" x14ac:dyDescent="0.2">
      <c r="A13" s="24">
        <v>5</v>
      </c>
      <c r="B13" s="6" t="s">
        <v>3</v>
      </c>
      <c r="C13" s="18"/>
      <c r="D13" s="18"/>
      <c r="E13" s="18"/>
      <c r="F13" s="18"/>
      <c r="G13" s="20"/>
      <c r="H13" s="20"/>
      <c r="I13" s="2"/>
      <c r="J13" s="2"/>
      <c r="K13" s="2"/>
      <c r="L13" s="26" t="str">
        <f t="shared" ref="L13" si="3">IF(D13="","",N13+O14+P14+Q13)</f>
        <v/>
      </c>
      <c r="M13" s="26" t="str">
        <f>IF(L13="","",IF(L13&lt;=Daten!$J$18,Daten!$K$18,IF(L13&lt;=Daten!$J$19,Daten!$K$19,IF(L13&gt;=Daten!$J$20,Daten!$K$20,))))</f>
        <v/>
      </c>
      <c r="N13" s="14" t="e">
        <f>VLOOKUP(H13,Daten!$D$2:$E$12,2,0)</f>
        <v>#N/A</v>
      </c>
      <c r="O13" s="14"/>
      <c r="P13" s="13"/>
      <c r="Q13" s="13">
        <f>IF(I14-G13&lt;Daten!$E$18,Daten!$F$18,IF(I14-G13&gt;Daten!$E$19,Daten!$F$19,))</f>
        <v>-1</v>
      </c>
      <c r="R13" s="13"/>
      <c r="S13" s="23"/>
    </row>
    <row r="14" spans="1:19" ht="16" customHeight="1" x14ac:dyDescent="0.2">
      <c r="A14" s="25"/>
      <c r="B14" s="3" t="s">
        <v>4</v>
      </c>
      <c r="C14" s="17"/>
      <c r="D14" s="17"/>
      <c r="E14" s="17"/>
      <c r="F14" s="17"/>
      <c r="G14" s="4"/>
      <c r="H14" s="4"/>
      <c r="I14" s="21"/>
      <c r="J14" s="5" t="str">
        <f>IF(I14="","",IF(I14&gt;Daten!$G$12,Daten!$H$12,VLOOKUP(I14,Daten!$G$2:$H$12,2,0)))</f>
        <v/>
      </c>
      <c r="K14" s="21"/>
      <c r="L14" s="27"/>
      <c r="M14" s="27"/>
      <c r="N14" s="15"/>
      <c r="O14" s="14" t="e">
        <f>VLOOKUP(J14,Daten!$J$2:$K$7,2,0)</f>
        <v>#N/A</v>
      </c>
      <c r="P14" s="13">
        <f>IF(K14&lt;Daten!$A$18,Daten!$B$18,IF(K14&lt;Daten!$A$19,Daten!$B$19,IF(K14&lt;Daten!$A$20,Daten!$B$20,IF(K14&lt;Daten!$A$21,Daten!$B$21,IF(K14&lt;Daten!$A$22,Daten!$B$22,IF(K14&gt;=Daten!$A$22,Daten!$B$23,))))))</f>
        <v>3</v>
      </c>
      <c r="Q14" s="13"/>
      <c r="R14" s="13"/>
      <c r="S14" s="23"/>
    </row>
    <row r="15" spans="1:19" ht="16" customHeight="1" x14ac:dyDescent="0.2">
      <c r="A15" s="24">
        <v>6</v>
      </c>
      <c r="B15" s="6" t="s">
        <v>3</v>
      </c>
      <c r="C15" s="18"/>
      <c r="D15" s="18"/>
      <c r="E15" s="18"/>
      <c r="F15" s="18"/>
      <c r="G15" s="20"/>
      <c r="H15" s="20"/>
      <c r="I15" s="2"/>
      <c r="J15" s="2"/>
      <c r="K15" s="2"/>
      <c r="L15" s="26" t="str">
        <f t="shared" ref="L15" si="4">IF(D15="","",N15+O16+P16+Q15)</f>
        <v/>
      </c>
      <c r="M15" s="26" t="str">
        <f>IF(L15="","",IF(L15&lt;=Daten!$J$18,Daten!$K$18,IF(L15&lt;=Daten!$J$19,Daten!$K$19,IF(L15&gt;=Daten!$J$20,Daten!$K$20,))))</f>
        <v/>
      </c>
      <c r="N15" s="14" t="e">
        <f>VLOOKUP(H15,Daten!$D$2:$E$12,2,0)</f>
        <v>#N/A</v>
      </c>
      <c r="O15" s="14"/>
      <c r="P15" s="13"/>
      <c r="Q15" s="13">
        <f>IF(I16-G15&lt;Daten!$E$18,Daten!$F$18,IF(I16-G15&gt;Daten!$E$19,Daten!$F$19,))</f>
        <v>-1</v>
      </c>
      <c r="R15" s="13"/>
      <c r="S15" s="23"/>
    </row>
    <row r="16" spans="1:19" ht="16" customHeight="1" x14ac:dyDescent="0.2">
      <c r="A16" s="25"/>
      <c r="B16" s="3" t="s">
        <v>4</v>
      </c>
      <c r="C16" s="17"/>
      <c r="D16" s="17"/>
      <c r="E16" s="17"/>
      <c r="F16" s="17"/>
      <c r="G16" s="4"/>
      <c r="H16" s="4"/>
      <c r="I16" s="21"/>
      <c r="J16" s="5" t="str">
        <f>IF(I16="","",IF(I16&gt;Daten!$G$12,Daten!$H$12,VLOOKUP(I16,Daten!$G$2:$H$12,2,0)))</f>
        <v/>
      </c>
      <c r="K16" s="21"/>
      <c r="L16" s="27"/>
      <c r="M16" s="27"/>
      <c r="N16" s="15"/>
      <c r="O16" s="14" t="e">
        <f>VLOOKUP(J16,Daten!$J$2:$K$7,2,0)</f>
        <v>#N/A</v>
      </c>
      <c r="P16" s="13">
        <f>IF(K16&lt;Daten!$A$18,Daten!$B$18,IF(K16&lt;Daten!$A$19,Daten!$B$19,IF(K16&lt;Daten!$A$20,Daten!$B$20,IF(K16&lt;Daten!$A$21,Daten!$B$21,IF(K16&lt;Daten!$A$22,Daten!$B$22,IF(K16&gt;=Daten!$A$22,Daten!$B$23,))))))</f>
        <v>3</v>
      </c>
      <c r="Q16" s="13"/>
      <c r="R16" s="13"/>
      <c r="S16" s="23"/>
    </row>
    <row r="17" spans="1:19" ht="16" customHeight="1" x14ac:dyDescent="0.2">
      <c r="A17" s="24">
        <v>7</v>
      </c>
      <c r="B17" s="6" t="s">
        <v>3</v>
      </c>
      <c r="C17" s="18"/>
      <c r="D17" s="18"/>
      <c r="E17" s="18"/>
      <c r="F17" s="18"/>
      <c r="G17" s="20"/>
      <c r="H17" s="20"/>
      <c r="I17" s="2"/>
      <c r="J17" s="2"/>
      <c r="K17" s="2"/>
      <c r="L17" s="26" t="str">
        <f t="shared" ref="L17" si="5">IF(D17="","",N17+O18+P18+Q17)</f>
        <v/>
      </c>
      <c r="M17" s="26" t="str">
        <f>IF(L17="","",IF(L17&lt;=Daten!$J$18,Daten!$K$18,IF(L17&lt;=Daten!$J$19,Daten!$K$19,IF(L17&gt;=Daten!$J$20,Daten!$K$20,))))</f>
        <v/>
      </c>
      <c r="N17" s="14" t="e">
        <f>VLOOKUP(H17,Daten!$D$2:$E$12,2,0)</f>
        <v>#N/A</v>
      </c>
      <c r="O17" s="14"/>
      <c r="P17" s="13"/>
      <c r="Q17" s="13">
        <f>IF(I18-G17&lt;Daten!$E$18,Daten!$F$18,IF(I18-G17&gt;Daten!$E$19,Daten!$F$19,))</f>
        <v>-1</v>
      </c>
      <c r="R17" s="13"/>
      <c r="S17" s="23"/>
    </row>
    <row r="18" spans="1:19" ht="16" customHeight="1" x14ac:dyDescent="0.2">
      <c r="A18" s="25"/>
      <c r="B18" s="3" t="s">
        <v>4</v>
      </c>
      <c r="C18" s="17"/>
      <c r="D18" s="17"/>
      <c r="E18" s="17"/>
      <c r="F18" s="17"/>
      <c r="G18" s="4"/>
      <c r="H18" s="4"/>
      <c r="I18" s="21"/>
      <c r="J18" s="5" t="str">
        <f>IF(I18="","",IF(I18&gt;Daten!$G$12,Daten!$H$12,VLOOKUP(I18,Daten!$G$2:$H$12,2,0)))</f>
        <v/>
      </c>
      <c r="K18" s="21"/>
      <c r="L18" s="27"/>
      <c r="M18" s="27"/>
      <c r="N18" s="15"/>
      <c r="O18" s="14" t="e">
        <f>VLOOKUP(J18,Daten!$J$2:$K$7,2,0)</f>
        <v>#N/A</v>
      </c>
      <c r="P18" s="13">
        <f>IF(K18&lt;Daten!$A$18,Daten!$B$18,IF(K18&lt;Daten!$A$19,Daten!$B$19,IF(K18&lt;Daten!$A$20,Daten!$B$20,IF(K18&lt;Daten!$A$21,Daten!$B$21,IF(K18&lt;Daten!$A$22,Daten!$B$22,IF(K18&gt;=Daten!$A$22,Daten!$B$23,))))))</f>
        <v>3</v>
      </c>
      <c r="Q18" s="13"/>
      <c r="R18" s="13"/>
      <c r="S18" s="23"/>
    </row>
    <row r="19" spans="1:19" ht="16" customHeight="1" x14ac:dyDescent="0.2">
      <c r="A19" s="24">
        <v>8</v>
      </c>
      <c r="B19" s="6" t="s">
        <v>3</v>
      </c>
      <c r="C19" s="18"/>
      <c r="D19" s="18"/>
      <c r="E19" s="18"/>
      <c r="F19" s="18"/>
      <c r="G19" s="20"/>
      <c r="H19" s="20"/>
      <c r="I19" s="2"/>
      <c r="J19" s="2"/>
      <c r="K19" s="2"/>
      <c r="L19" s="26" t="str">
        <f t="shared" ref="L19" si="6">IF(D19="","",N19+O20+P20+Q19)</f>
        <v/>
      </c>
      <c r="M19" s="26" t="str">
        <f>IF(L19="","",IF(L19&lt;=Daten!$J$18,Daten!$K$18,IF(L19&lt;=Daten!$J$19,Daten!$K$19,IF(L19&gt;=Daten!$J$20,Daten!$K$20,))))</f>
        <v/>
      </c>
      <c r="N19" s="14" t="e">
        <f>VLOOKUP(H19,Daten!$D$2:$E$12,2,0)</f>
        <v>#N/A</v>
      </c>
      <c r="O19" s="14"/>
      <c r="P19" s="13"/>
      <c r="Q19" s="13">
        <f>IF(I20-G19&lt;Daten!$E$18,Daten!$F$18,IF(I20-G19&gt;Daten!$E$19,Daten!$F$19,))</f>
        <v>-1</v>
      </c>
      <c r="R19" s="13"/>
      <c r="S19" s="23"/>
    </row>
    <row r="20" spans="1:19" ht="16" customHeight="1" x14ac:dyDescent="0.2">
      <c r="A20" s="25"/>
      <c r="B20" s="3" t="s">
        <v>4</v>
      </c>
      <c r="C20" s="17"/>
      <c r="D20" s="17"/>
      <c r="E20" s="17"/>
      <c r="F20" s="17"/>
      <c r="G20" s="4"/>
      <c r="H20" s="4"/>
      <c r="I20" s="21"/>
      <c r="J20" s="5" t="str">
        <f>IF(I20="","",IF(I20&gt;Daten!$G$12,Daten!$H$12,VLOOKUP(I20,Daten!$G$2:$H$12,2,0)))</f>
        <v/>
      </c>
      <c r="K20" s="21"/>
      <c r="L20" s="27"/>
      <c r="M20" s="27"/>
      <c r="N20" s="15"/>
      <c r="O20" s="14" t="e">
        <f>VLOOKUP(J20,Daten!$J$2:$K$7,2,0)</f>
        <v>#N/A</v>
      </c>
      <c r="P20" s="13">
        <f>IF(K20&lt;Daten!$A$18,Daten!$B$18,IF(K20&lt;Daten!$A$19,Daten!$B$19,IF(K20&lt;Daten!$A$20,Daten!$B$20,IF(K20&lt;Daten!$A$21,Daten!$B$21,IF(K20&lt;Daten!$A$22,Daten!$B$22,IF(K20&gt;=Daten!$A$22,Daten!$B$23,))))))</f>
        <v>3</v>
      </c>
      <c r="Q20" s="13"/>
      <c r="R20" s="13"/>
      <c r="S20" s="23"/>
    </row>
    <row r="21" spans="1:19" ht="16" customHeight="1" x14ac:dyDescent="0.2">
      <c r="A21" s="24">
        <v>9</v>
      </c>
      <c r="B21" s="6" t="s">
        <v>3</v>
      </c>
      <c r="C21" s="18"/>
      <c r="D21" s="18"/>
      <c r="E21" s="18"/>
      <c r="F21" s="18"/>
      <c r="G21" s="20"/>
      <c r="H21" s="20"/>
      <c r="I21" s="2"/>
      <c r="J21" s="2"/>
      <c r="K21" s="2"/>
      <c r="L21" s="26" t="str">
        <f t="shared" ref="L21" si="7">IF(D21="","",N21+O22+P22+Q21)</f>
        <v/>
      </c>
      <c r="M21" s="26" t="str">
        <f>IF(L21="","",IF(L21&lt;=Daten!$J$18,Daten!$K$18,IF(L21&lt;=Daten!$J$19,Daten!$K$19,IF(L21&gt;=Daten!$J$20,Daten!$K$20,))))</f>
        <v/>
      </c>
      <c r="N21" s="14" t="e">
        <f>VLOOKUP(H21,Daten!$D$2:$E$12,2,0)</f>
        <v>#N/A</v>
      </c>
      <c r="O21" s="14"/>
      <c r="P21" s="13"/>
      <c r="Q21" s="13">
        <f>IF(I22-G21&lt;Daten!$E$18,Daten!$F$18,IF(I22-G21&gt;Daten!$E$19,Daten!$F$19,))</f>
        <v>-1</v>
      </c>
      <c r="R21" s="13"/>
      <c r="S21" s="23"/>
    </row>
    <row r="22" spans="1:19" ht="16" customHeight="1" x14ac:dyDescent="0.2">
      <c r="A22" s="25"/>
      <c r="B22" s="3" t="s">
        <v>4</v>
      </c>
      <c r="C22" s="17"/>
      <c r="D22" s="17"/>
      <c r="E22" s="17"/>
      <c r="F22" s="17"/>
      <c r="G22" s="4"/>
      <c r="H22" s="4"/>
      <c r="I22" s="21"/>
      <c r="J22" s="5" t="str">
        <f>IF(I22="","",IF(I22&gt;Daten!$G$12,Daten!$H$12,VLOOKUP(I22,Daten!$G$2:$H$12,2,0)))</f>
        <v/>
      </c>
      <c r="K22" s="21"/>
      <c r="L22" s="27"/>
      <c r="M22" s="27"/>
      <c r="N22" s="15"/>
      <c r="O22" s="14" t="e">
        <f>VLOOKUP(J22,Daten!$J$2:$K$7,2,0)</f>
        <v>#N/A</v>
      </c>
      <c r="P22" s="13">
        <f>IF(K22&lt;Daten!$A$18,Daten!$B$18,IF(K22&lt;Daten!$A$19,Daten!$B$19,IF(K22&lt;Daten!$A$20,Daten!$B$20,IF(K22&lt;Daten!$A$21,Daten!$B$21,IF(K22&lt;Daten!$A$22,Daten!$B$22,IF(K22&gt;=Daten!$A$22,Daten!$B$23,))))))</f>
        <v>3</v>
      </c>
      <c r="Q22" s="13"/>
      <c r="R22" s="13"/>
      <c r="S22" s="23"/>
    </row>
    <row r="23" spans="1:19" ht="16" customHeight="1" x14ac:dyDescent="0.2">
      <c r="A23" s="24">
        <v>10</v>
      </c>
      <c r="B23" s="6" t="s">
        <v>3</v>
      </c>
      <c r="C23" s="18"/>
      <c r="D23" s="18"/>
      <c r="E23" s="18"/>
      <c r="F23" s="18"/>
      <c r="G23" s="20"/>
      <c r="H23" s="20"/>
      <c r="I23" s="2"/>
      <c r="J23" s="2"/>
      <c r="K23" s="2"/>
      <c r="L23" s="26" t="str">
        <f t="shared" ref="L23" si="8">IF(D23="","",N23+O24+P24+Q23)</f>
        <v/>
      </c>
      <c r="M23" s="26" t="str">
        <f>IF(L23="","",IF(L23&lt;=Daten!$J$18,Daten!$K$18,IF(L23&lt;=Daten!$J$19,Daten!$K$19,IF(L23&gt;=Daten!$J$20,Daten!$K$20,))))</f>
        <v/>
      </c>
      <c r="N23" s="14" t="e">
        <f>VLOOKUP(H23,Daten!$D$2:$E$12,2,0)</f>
        <v>#N/A</v>
      </c>
      <c r="O23" s="14"/>
      <c r="P23" s="13"/>
      <c r="Q23" s="13">
        <f>IF(I24-G23&lt;Daten!$E$18,Daten!$F$18,IF(I24-G23&gt;Daten!$E$19,Daten!$F$19,))</f>
        <v>-1</v>
      </c>
      <c r="R23" s="13"/>
      <c r="S23" s="23"/>
    </row>
    <row r="24" spans="1:19" ht="16" customHeight="1" x14ac:dyDescent="0.2">
      <c r="A24" s="25"/>
      <c r="B24" s="3" t="s">
        <v>4</v>
      </c>
      <c r="C24" s="17"/>
      <c r="D24" s="17"/>
      <c r="E24" s="17"/>
      <c r="F24" s="17"/>
      <c r="G24" s="4"/>
      <c r="H24" s="4"/>
      <c r="I24" s="21"/>
      <c r="J24" s="5" t="str">
        <f>IF(I24="","",IF(I24&gt;Daten!$G$12,Daten!$H$12,VLOOKUP(I24,Daten!$G$2:$H$12,2,0)))</f>
        <v/>
      </c>
      <c r="K24" s="21"/>
      <c r="L24" s="27"/>
      <c r="M24" s="27"/>
      <c r="N24" s="15"/>
      <c r="O24" s="14" t="e">
        <f>VLOOKUP(J24,Daten!$J$2:$K$7,2,0)</f>
        <v>#N/A</v>
      </c>
      <c r="P24" s="13">
        <f>IF(K24&lt;Daten!$A$18,Daten!$B$18,IF(K24&lt;Daten!$A$19,Daten!$B$19,IF(K24&lt;Daten!$A$20,Daten!$B$20,IF(K24&lt;Daten!$A$21,Daten!$B$21,IF(K24&lt;Daten!$A$22,Daten!$B$22,IF(K24&gt;=Daten!$A$22,Daten!$B$23,))))))</f>
        <v>3</v>
      </c>
      <c r="Q24" s="13"/>
      <c r="R24" s="13"/>
      <c r="S24" s="23"/>
    </row>
    <row r="25" spans="1:19" ht="16" customHeight="1" x14ac:dyDescent="0.2">
      <c r="A25" s="24">
        <v>11</v>
      </c>
      <c r="B25" s="6" t="s">
        <v>3</v>
      </c>
      <c r="C25" s="18"/>
      <c r="D25" s="18"/>
      <c r="E25" s="18"/>
      <c r="F25" s="18"/>
      <c r="G25" s="20"/>
      <c r="H25" s="20"/>
      <c r="I25" s="2"/>
      <c r="J25" s="2"/>
      <c r="K25" s="2"/>
      <c r="L25" s="26" t="str">
        <f t="shared" ref="L25" si="9">IF(D25="","",N25+O26+P26+Q25)</f>
        <v/>
      </c>
      <c r="M25" s="26" t="str">
        <f>IF(L25="","",IF(L25&lt;=Daten!$J$18,Daten!$K$18,IF(L25&lt;=Daten!$J$19,Daten!$K$19,IF(L25&gt;=Daten!$J$20,Daten!$K$20,))))</f>
        <v/>
      </c>
      <c r="N25" s="14" t="e">
        <f>VLOOKUP(H25,Daten!$D$2:$E$12,2,0)</f>
        <v>#N/A</v>
      </c>
      <c r="O25" s="14"/>
      <c r="P25" s="13"/>
      <c r="Q25" s="13">
        <f>IF(I26-G25&lt;Daten!$E$18,Daten!$F$18,IF(I26-G25&gt;Daten!$E$19,Daten!$F$19,))</f>
        <v>-1</v>
      </c>
      <c r="R25" s="13"/>
      <c r="S25" s="23"/>
    </row>
    <row r="26" spans="1:19" ht="16" customHeight="1" x14ac:dyDescent="0.2">
      <c r="A26" s="25"/>
      <c r="B26" s="3" t="s">
        <v>4</v>
      </c>
      <c r="C26" s="17"/>
      <c r="D26" s="17"/>
      <c r="E26" s="17"/>
      <c r="F26" s="17"/>
      <c r="G26" s="4"/>
      <c r="H26" s="4"/>
      <c r="I26" s="21"/>
      <c r="J26" s="5" t="str">
        <f>IF(I26="","",IF(I26&gt;Daten!$G$12,Daten!$H$12,VLOOKUP(I26,Daten!$G$2:$H$12,2,0)))</f>
        <v/>
      </c>
      <c r="K26" s="21"/>
      <c r="L26" s="27"/>
      <c r="M26" s="27"/>
      <c r="N26" s="15"/>
      <c r="O26" s="14" t="e">
        <f>VLOOKUP(J26,Daten!$J$2:$K$7,2,0)</f>
        <v>#N/A</v>
      </c>
      <c r="P26" s="13">
        <f>IF(K26&lt;Daten!$A$18,Daten!$B$18,IF(K26&lt;Daten!$A$19,Daten!$B$19,IF(K26&lt;Daten!$A$20,Daten!$B$20,IF(K26&lt;Daten!$A$21,Daten!$B$21,IF(K26&lt;Daten!$A$22,Daten!$B$22,IF(K26&gt;=Daten!$A$22,Daten!$B$23,))))))</f>
        <v>3</v>
      </c>
      <c r="Q26" s="13"/>
      <c r="R26" s="13"/>
      <c r="S26" s="23"/>
    </row>
    <row r="27" spans="1:19" ht="16" customHeight="1" x14ac:dyDescent="0.2">
      <c r="A27" s="24">
        <v>12</v>
      </c>
      <c r="B27" s="6" t="s">
        <v>3</v>
      </c>
      <c r="C27" s="18"/>
      <c r="D27" s="18"/>
      <c r="E27" s="18"/>
      <c r="F27" s="18"/>
      <c r="G27" s="20"/>
      <c r="H27" s="20"/>
      <c r="I27" s="2"/>
      <c r="J27" s="2"/>
      <c r="K27" s="2"/>
      <c r="L27" s="26" t="str">
        <f t="shared" ref="L27" si="10">IF(D27="","",N27+O28+P28+Q27)</f>
        <v/>
      </c>
      <c r="M27" s="26" t="str">
        <f>IF(L27="","",IF(L27&lt;=Daten!$J$18,Daten!$K$18,IF(L27&lt;=Daten!$J$19,Daten!$K$19,IF(L27&gt;=Daten!$J$20,Daten!$K$20,))))</f>
        <v/>
      </c>
      <c r="N27" s="14" t="e">
        <f>VLOOKUP(H27,Daten!$D$2:$E$12,2,0)</f>
        <v>#N/A</v>
      </c>
      <c r="O27" s="14"/>
      <c r="P27" s="13"/>
      <c r="Q27" s="13">
        <f>IF(I28-G27&lt;Daten!$E$18,Daten!$F$18,IF(I28-G27&gt;Daten!$E$19,Daten!$F$19,))</f>
        <v>-1</v>
      </c>
      <c r="R27" s="13"/>
      <c r="S27" s="23"/>
    </row>
    <row r="28" spans="1:19" ht="16" customHeight="1" x14ac:dyDescent="0.2">
      <c r="A28" s="25"/>
      <c r="B28" s="3" t="s">
        <v>4</v>
      </c>
      <c r="C28" s="17"/>
      <c r="D28" s="17"/>
      <c r="E28" s="17"/>
      <c r="F28" s="17"/>
      <c r="G28" s="4"/>
      <c r="H28" s="4"/>
      <c r="I28" s="21"/>
      <c r="J28" s="5" t="str">
        <f>IF(I28="","",IF(I28&gt;Daten!$G$12,Daten!$H$12,VLOOKUP(I28,Daten!$G$2:$H$12,2,0)))</f>
        <v/>
      </c>
      <c r="K28" s="21"/>
      <c r="L28" s="27"/>
      <c r="M28" s="27"/>
      <c r="N28" s="15"/>
      <c r="O28" s="14" t="e">
        <f>VLOOKUP(J28,Daten!$J$2:$K$7,2,0)</f>
        <v>#N/A</v>
      </c>
      <c r="P28" s="13">
        <f>IF(K28&lt;Daten!$A$18,Daten!$B$18,IF(K28&lt;Daten!$A$19,Daten!$B$19,IF(K28&lt;Daten!$A$20,Daten!$B$20,IF(K28&lt;Daten!$A$21,Daten!$B$21,IF(K28&lt;Daten!$A$22,Daten!$B$22,IF(K28&gt;=Daten!$A$22,Daten!$B$23,))))))</f>
        <v>3</v>
      </c>
      <c r="Q28" s="13"/>
      <c r="R28" s="13"/>
      <c r="S28" s="23"/>
    </row>
    <row r="29" spans="1:19" ht="16" customHeight="1" x14ac:dyDescent="0.2">
      <c r="A29" s="24">
        <v>13</v>
      </c>
      <c r="B29" s="6" t="s">
        <v>3</v>
      </c>
      <c r="C29" s="18"/>
      <c r="D29" s="18"/>
      <c r="E29" s="18"/>
      <c r="F29" s="18"/>
      <c r="G29" s="20"/>
      <c r="H29" s="20"/>
      <c r="I29" s="2"/>
      <c r="J29" s="2"/>
      <c r="K29" s="2"/>
      <c r="L29" s="26" t="str">
        <f t="shared" ref="L29" si="11">IF(D29="","",N29+O30+P30+Q29)</f>
        <v/>
      </c>
      <c r="M29" s="26" t="str">
        <f>IF(L29="","",IF(L29&lt;=Daten!$J$18,Daten!$K$18,IF(L29&lt;=Daten!$J$19,Daten!$K$19,IF(L29&gt;=Daten!$J$20,Daten!$K$20,))))</f>
        <v/>
      </c>
      <c r="N29" s="14" t="e">
        <f>VLOOKUP(H29,Daten!$D$2:$E$12,2,0)</f>
        <v>#N/A</v>
      </c>
      <c r="O29" s="14"/>
      <c r="P29" s="13"/>
      <c r="Q29" s="13">
        <f>IF(I30-G29&lt;Daten!$E$18,Daten!$F$18,IF(I30-G29&gt;Daten!$E$19,Daten!$F$19,))</f>
        <v>-1</v>
      </c>
      <c r="R29" s="13"/>
      <c r="S29" s="23"/>
    </row>
    <row r="30" spans="1:19" ht="16" customHeight="1" x14ac:dyDescent="0.2">
      <c r="A30" s="25"/>
      <c r="B30" s="3" t="s">
        <v>4</v>
      </c>
      <c r="C30" s="17"/>
      <c r="D30" s="17"/>
      <c r="E30" s="17"/>
      <c r="F30" s="17"/>
      <c r="G30" s="4"/>
      <c r="H30" s="4"/>
      <c r="I30" s="21"/>
      <c r="J30" s="5" t="str">
        <f>IF(I30="","",IF(I30&gt;Daten!$G$12,Daten!$H$12,VLOOKUP(I30,Daten!$G$2:$H$12,2,0)))</f>
        <v/>
      </c>
      <c r="K30" s="21"/>
      <c r="L30" s="27"/>
      <c r="M30" s="27"/>
      <c r="N30" s="15"/>
      <c r="O30" s="14" t="e">
        <f>VLOOKUP(J30,Daten!$J$2:$K$7,2,0)</f>
        <v>#N/A</v>
      </c>
      <c r="P30" s="13">
        <f>IF(K30&lt;Daten!$A$18,Daten!$B$18,IF(K30&lt;Daten!$A$19,Daten!$B$19,IF(K30&lt;Daten!$A$20,Daten!$B$20,IF(K30&lt;Daten!$A$21,Daten!$B$21,IF(K30&lt;Daten!$A$22,Daten!$B$22,IF(K30&gt;=Daten!$A$22,Daten!$B$23,))))))</f>
        <v>3</v>
      </c>
      <c r="Q30" s="13"/>
      <c r="R30" s="13"/>
      <c r="S30" s="23"/>
    </row>
    <row r="31" spans="1:19" ht="16" customHeight="1" x14ac:dyDescent="0.2">
      <c r="A31" s="24">
        <v>14</v>
      </c>
      <c r="B31" s="6" t="s">
        <v>3</v>
      </c>
      <c r="C31" s="18"/>
      <c r="D31" s="18"/>
      <c r="E31" s="18"/>
      <c r="F31" s="18"/>
      <c r="G31" s="20"/>
      <c r="H31" s="20"/>
      <c r="I31" s="2"/>
      <c r="J31" s="2"/>
      <c r="K31" s="2"/>
      <c r="L31" s="26" t="str">
        <f t="shared" ref="L31" si="12">IF(D31="","",N31+O32+P32+Q31)</f>
        <v/>
      </c>
      <c r="M31" s="26" t="str">
        <f>IF(L31="","",IF(L31&lt;=Daten!$J$18,Daten!$K$18,IF(L31&lt;=Daten!$J$19,Daten!$K$19,IF(L31&gt;=Daten!$J$20,Daten!$K$20,))))</f>
        <v/>
      </c>
      <c r="N31" s="14" t="e">
        <f>VLOOKUP(H31,Daten!$D$2:$E$12,2,0)</f>
        <v>#N/A</v>
      </c>
      <c r="O31" s="14"/>
      <c r="P31" s="13"/>
      <c r="Q31" s="13">
        <f>IF(I32-G31&lt;Daten!$E$18,Daten!$F$18,IF(I32-G31&gt;Daten!$E$19,Daten!$F$19,))</f>
        <v>-1</v>
      </c>
      <c r="R31" s="13"/>
      <c r="S31" s="23"/>
    </row>
    <row r="32" spans="1:19" ht="16" customHeight="1" x14ac:dyDescent="0.2">
      <c r="A32" s="25"/>
      <c r="B32" s="3" t="s">
        <v>4</v>
      </c>
      <c r="C32" s="17"/>
      <c r="D32" s="17"/>
      <c r="E32" s="17"/>
      <c r="F32" s="17"/>
      <c r="G32" s="4"/>
      <c r="H32" s="4"/>
      <c r="I32" s="21"/>
      <c r="J32" s="5" t="str">
        <f>IF(I32="","",IF(I32&gt;Daten!$G$12,Daten!$H$12,VLOOKUP(I32,Daten!$G$2:$H$12,2,0)))</f>
        <v/>
      </c>
      <c r="K32" s="21"/>
      <c r="L32" s="27"/>
      <c r="M32" s="27"/>
      <c r="N32" s="15"/>
      <c r="O32" s="14" t="e">
        <f>VLOOKUP(J32,Daten!$J$2:$K$7,2,0)</f>
        <v>#N/A</v>
      </c>
      <c r="P32" s="13">
        <f>IF(K32&lt;Daten!$A$18,Daten!$B$18,IF(K32&lt;Daten!$A$19,Daten!$B$19,IF(K32&lt;Daten!$A$20,Daten!$B$20,IF(K32&lt;Daten!$A$21,Daten!$B$21,IF(K32&lt;Daten!$A$22,Daten!$B$22,IF(K32&gt;=Daten!$A$22,Daten!$B$23,))))))</f>
        <v>3</v>
      </c>
      <c r="Q32" s="13"/>
      <c r="R32" s="13"/>
      <c r="S32" s="23"/>
    </row>
    <row r="33" spans="1:19" ht="16" customHeight="1" x14ac:dyDescent="0.2">
      <c r="A33" s="24">
        <v>15</v>
      </c>
      <c r="B33" s="6" t="s">
        <v>3</v>
      </c>
      <c r="C33" s="18"/>
      <c r="D33" s="18"/>
      <c r="E33" s="18"/>
      <c r="F33" s="18"/>
      <c r="G33" s="20"/>
      <c r="H33" s="20"/>
      <c r="I33" s="2"/>
      <c r="J33" s="2"/>
      <c r="K33" s="2"/>
      <c r="L33" s="26" t="str">
        <f t="shared" ref="L33" si="13">IF(D33="","",N33+O34+P34+Q33)</f>
        <v/>
      </c>
      <c r="M33" s="26" t="str">
        <f>IF(L33="","",IF(L33&lt;=Daten!$J$18,Daten!$K$18,IF(L33&lt;=Daten!$J$19,Daten!$K$19,IF(L33&gt;=Daten!$J$20,Daten!$K$20,))))</f>
        <v/>
      </c>
      <c r="N33" s="14" t="e">
        <f>VLOOKUP(H33,Daten!$D$2:$E$12,2,0)</f>
        <v>#N/A</v>
      </c>
      <c r="O33" s="14"/>
      <c r="P33" s="13"/>
      <c r="Q33" s="13">
        <f>IF(I34-G33&lt;Daten!$E$18,Daten!$F$18,IF(I34-G33&gt;Daten!$E$19,Daten!$F$19,))</f>
        <v>-1</v>
      </c>
      <c r="R33" s="13"/>
      <c r="S33" s="23"/>
    </row>
    <row r="34" spans="1:19" ht="16" customHeight="1" x14ac:dyDescent="0.2">
      <c r="A34" s="25"/>
      <c r="B34" s="3" t="s">
        <v>4</v>
      </c>
      <c r="C34" s="17"/>
      <c r="D34" s="17"/>
      <c r="E34" s="17"/>
      <c r="F34" s="17"/>
      <c r="G34" s="4"/>
      <c r="H34" s="4"/>
      <c r="I34" s="21"/>
      <c r="J34" s="5" t="str">
        <f>IF(I34="","",IF(I34&gt;Daten!$G$12,Daten!$H$12,VLOOKUP(I34,Daten!$G$2:$H$12,2,0)))</f>
        <v/>
      </c>
      <c r="K34" s="21"/>
      <c r="L34" s="27"/>
      <c r="M34" s="27"/>
      <c r="N34" s="15"/>
      <c r="O34" s="14" t="e">
        <f>VLOOKUP(J34,Daten!$J$2:$K$7,2,0)</f>
        <v>#N/A</v>
      </c>
      <c r="P34" s="13">
        <f>IF(K34&lt;Daten!$A$18,Daten!$B$18,IF(K34&lt;Daten!$A$19,Daten!$B$19,IF(K34&lt;Daten!$A$20,Daten!$B$20,IF(K34&lt;Daten!$A$21,Daten!$B$21,IF(K34&lt;Daten!$A$22,Daten!$B$22,IF(K34&gt;=Daten!$A$22,Daten!$B$23,))))))</f>
        <v>3</v>
      </c>
      <c r="Q34" s="13"/>
      <c r="R34" s="13"/>
      <c r="S34" s="23"/>
    </row>
    <row r="35" spans="1:19" ht="16" customHeight="1" x14ac:dyDescent="0.2">
      <c r="A35" s="24">
        <v>16</v>
      </c>
      <c r="B35" s="6" t="s">
        <v>3</v>
      </c>
      <c r="C35" s="18"/>
      <c r="D35" s="18"/>
      <c r="E35" s="18"/>
      <c r="F35" s="18"/>
      <c r="G35" s="20"/>
      <c r="H35" s="20"/>
      <c r="I35" s="2"/>
      <c r="J35" s="2"/>
      <c r="K35" s="2"/>
      <c r="L35" s="26" t="str">
        <f t="shared" ref="L35" si="14">IF(D35="","",N35+O36+P36+Q35)</f>
        <v/>
      </c>
      <c r="M35" s="26" t="str">
        <f>IF(L35="","",IF(L35&lt;=Daten!$J$18,Daten!$K$18,IF(L35&lt;=Daten!$J$19,Daten!$K$19,IF(L35&gt;=Daten!$J$20,Daten!$K$20,))))</f>
        <v/>
      </c>
      <c r="N35" s="14" t="e">
        <f>VLOOKUP(H35,Daten!$D$2:$E$12,2,0)</f>
        <v>#N/A</v>
      </c>
      <c r="O35" s="14"/>
      <c r="P35" s="13"/>
      <c r="Q35" s="13">
        <f>IF(I36-G35&lt;Daten!$E$18,Daten!$F$18,IF(I36-G35&gt;Daten!$E$19,Daten!$F$19,))</f>
        <v>-1</v>
      </c>
      <c r="R35" s="13"/>
      <c r="S35" s="23"/>
    </row>
    <row r="36" spans="1:19" ht="16" customHeight="1" x14ac:dyDescent="0.2">
      <c r="A36" s="25"/>
      <c r="B36" s="3" t="s">
        <v>4</v>
      </c>
      <c r="C36" s="17"/>
      <c r="D36" s="17"/>
      <c r="E36" s="17"/>
      <c r="F36" s="17"/>
      <c r="G36" s="4"/>
      <c r="H36" s="4"/>
      <c r="I36" s="21"/>
      <c r="J36" s="5" t="str">
        <f>IF(I36="","",IF(I36&gt;Daten!$G$12,Daten!$H$12,VLOOKUP(I36,Daten!$G$2:$H$12,2,0)))</f>
        <v/>
      </c>
      <c r="K36" s="21"/>
      <c r="L36" s="27"/>
      <c r="M36" s="27"/>
      <c r="N36" s="15"/>
      <c r="O36" s="14" t="e">
        <f>VLOOKUP(J36,Daten!$J$2:$K$7,2,0)</f>
        <v>#N/A</v>
      </c>
      <c r="P36" s="13">
        <f>IF(K36&lt;Daten!$A$18,Daten!$B$18,IF(K36&lt;Daten!$A$19,Daten!$B$19,IF(K36&lt;Daten!$A$20,Daten!$B$20,IF(K36&lt;Daten!$A$21,Daten!$B$21,IF(K36&lt;Daten!$A$22,Daten!$B$22,IF(K36&gt;=Daten!$A$22,Daten!$B$23,))))))</f>
        <v>3</v>
      </c>
      <c r="Q36" s="13"/>
      <c r="R36" s="13"/>
      <c r="S36" s="23"/>
    </row>
    <row r="37" spans="1:19" ht="16" customHeight="1" x14ac:dyDescent="0.2">
      <c r="A37" s="24">
        <v>17</v>
      </c>
      <c r="B37" s="6" t="s">
        <v>3</v>
      </c>
      <c r="C37" s="18"/>
      <c r="D37" s="18"/>
      <c r="E37" s="18"/>
      <c r="F37" s="18"/>
      <c r="G37" s="20"/>
      <c r="H37" s="20"/>
      <c r="I37" s="2"/>
      <c r="J37" s="2"/>
      <c r="K37" s="2"/>
      <c r="L37" s="26" t="str">
        <f t="shared" ref="L37" si="15">IF(D37="","",N37+O38+P38+Q37)</f>
        <v/>
      </c>
      <c r="M37" s="26" t="str">
        <f>IF(L37="","",IF(L37&lt;=Daten!$J$18,Daten!$K$18,IF(L37&lt;=Daten!$J$19,Daten!$K$19,IF(L37&gt;=Daten!$J$20,Daten!$K$20,))))</f>
        <v/>
      </c>
      <c r="N37" s="14" t="e">
        <f>VLOOKUP(H37,Daten!$D$2:$E$12,2,0)</f>
        <v>#N/A</v>
      </c>
      <c r="O37" s="14"/>
      <c r="P37" s="13"/>
      <c r="Q37" s="13">
        <f>IF(I38-G37&lt;Daten!$E$18,Daten!$F$18,IF(I38-G37&gt;Daten!$E$19,Daten!$F$19,))</f>
        <v>-1</v>
      </c>
      <c r="R37" s="13"/>
      <c r="S37" s="23"/>
    </row>
    <row r="38" spans="1:19" ht="16" customHeight="1" x14ac:dyDescent="0.2">
      <c r="A38" s="25"/>
      <c r="B38" s="3" t="s">
        <v>4</v>
      </c>
      <c r="C38" s="17"/>
      <c r="D38" s="17"/>
      <c r="E38" s="17"/>
      <c r="F38" s="17"/>
      <c r="G38" s="4"/>
      <c r="H38" s="4"/>
      <c r="I38" s="21"/>
      <c r="J38" s="5" t="str">
        <f>IF(I38="","",IF(I38&gt;Daten!$G$12,Daten!$H$12,VLOOKUP(I38,Daten!$G$2:$H$12,2,0)))</f>
        <v/>
      </c>
      <c r="K38" s="21"/>
      <c r="L38" s="27"/>
      <c r="M38" s="27"/>
      <c r="N38" s="15"/>
      <c r="O38" s="14" t="e">
        <f>VLOOKUP(J38,Daten!$J$2:$K$7,2,0)</f>
        <v>#N/A</v>
      </c>
      <c r="P38" s="13">
        <f>IF(K38&lt;Daten!$A$18,Daten!$B$18,IF(K38&lt;Daten!$A$19,Daten!$B$19,IF(K38&lt;Daten!$A$20,Daten!$B$20,IF(K38&lt;Daten!$A$21,Daten!$B$21,IF(K38&lt;Daten!$A$22,Daten!$B$22,IF(K38&gt;=Daten!$A$22,Daten!$B$23,))))))</f>
        <v>3</v>
      </c>
      <c r="Q38" s="13"/>
      <c r="R38" s="13"/>
      <c r="S38" s="23"/>
    </row>
    <row r="39" spans="1:19" ht="16" customHeight="1" x14ac:dyDescent="0.2">
      <c r="A39" s="24">
        <v>18</v>
      </c>
      <c r="B39" s="6" t="s">
        <v>3</v>
      </c>
      <c r="C39" s="18"/>
      <c r="D39" s="18"/>
      <c r="E39" s="18"/>
      <c r="F39" s="18"/>
      <c r="G39" s="20"/>
      <c r="H39" s="20"/>
      <c r="I39" s="2"/>
      <c r="J39" s="2"/>
      <c r="K39" s="2"/>
      <c r="L39" s="26" t="str">
        <f t="shared" ref="L39" si="16">IF(D39="","",N39+O40+P40+Q39)</f>
        <v/>
      </c>
      <c r="M39" s="26" t="str">
        <f>IF(L39="","",IF(L39&lt;=Daten!$J$18,Daten!$K$18,IF(L39&lt;=Daten!$J$19,Daten!$K$19,IF(L39&gt;=Daten!$J$20,Daten!$K$20,))))</f>
        <v/>
      </c>
      <c r="N39" s="14" t="e">
        <f>VLOOKUP(H39,Daten!$D$2:$E$12,2,0)</f>
        <v>#N/A</v>
      </c>
      <c r="O39" s="14"/>
      <c r="P39" s="13"/>
      <c r="Q39" s="13">
        <f>IF(I40-G39&lt;Daten!$E$18,Daten!$F$18,IF(I40-G39&gt;Daten!$E$19,Daten!$F$19,))</f>
        <v>-1</v>
      </c>
      <c r="R39" s="13"/>
      <c r="S39" s="23"/>
    </row>
    <row r="40" spans="1:19" ht="16" customHeight="1" x14ac:dyDescent="0.2">
      <c r="A40" s="25"/>
      <c r="B40" s="3" t="s">
        <v>4</v>
      </c>
      <c r="C40" s="17"/>
      <c r="D40" s="17"/>
      <c r="E40" s="17"/>
      <c r="F40" s="17"/>
      <c r="G40" s="4"/>
      <c r="H40" s="4"/>
      <c r="I40" s="21"/>
      <c r="J40" s="5" t="str">
        <f>IF(I40="","",IF(I40&gt;Daten!$G$12,Daten!$H$12,VLOOKUP(I40,Daten!$G$2:$H$12,2,0)))</f>
        <v/>
      </c>
      <c r="K40" s="21"/>
      <c r="L40" s="27"/>
      <c r="M40" s="27"/>
      <c r="N40" s="15"/>
      <c r="O40" s="14" t="e">
        <f>VLOOKUP(J40,Daten!$J$2:$K$7,2,0)</f>
        <v>#N/A</v>
      </c>
      <c r="P40" s="13">
        <f>IF(K40&lt;Daten!$A$18,Daten!$B$18,IF(K40&lt;Daten!$A$19,Daten!$B$19,IF(K40&lt;Daten!$A$20,Daten!$B$20,IF(K40&lt;Daten!$A$21,Daten!$B$21,IF(K40&lt;Daten!$A$22,Daten!$B$22,IF(K40&gt;=Daten!$A$22,Daten!$B$23,))))))</f>
        <v>3</v>
      </c>
      <c r="Q40" s="13"/>
      <c r="R40" s="13"/>
      <c r="S40" s="23"/>
    </row>
    <row r="41" spans="1:19" ht="16" customHeight="1" x14ac:dyDescent="0.2">
      <c r="A41" s="24">
        <v>19</v>
      </c>
      <c r="B41" s="6" t="s">
        <v>3</v>
      </c>
      <c r="C41" s="18"/>
      <c r="D41" s="18"/>
      <c r="E41" s="18"/>
      <c r="F41" s="18"/>
      <c r="G41" s="20"/>
      <c r="H41" s="20"/>
      <c r="I41" s="2"/>
      <c r="J41" s="2"/>
      <c r="K41" s="2"/>
      <c r="L41" s="26" t="str">
        <f t="shared" ref="L41" si="17">IF(D41="","",N41+O42+P42+Q41)</f>
        <v/>
      </c>
      <c r="M41" s="26" t="str">
        <f>IF(L41="","",IF(L41&lt;=Daten!$J$18,Daten!$K$18,IF(L41&lt;=Daten!$J$19,Daten!$K$19,IF(L41&gt;=Daten!$J$20,Daten!$K$20,))))</f>
        <v/>
      </c>
      <c r="N41" s="14" t="e">
        <f>VLOOKUP(H41,Daten!$D$2:$E$12,2,0)</f>
        <v>#N/A</v>
      </c>
      <c r="O41" s="14"/>
      <c r="P41" s="13"/>
      <c r="Q41" s="13">
        <f>IF(I42-G41&lt;Daten!$E$18,Daten!$F$18,IF(I42-G41&gt;Daten!$E$19,Daten!$F$19,))</f>
        <v>-1</v>
      </c>
      <c r="R41" s="13"/>
      <c r="S41" s="23"/>
    </row>
    <row r="42" spans="1:19" ht="16" customHeight="1" x14ac:dyDescent="0.2">
      <c r="A42" s="25"/>
      <c r="B42" s="3" t="s">
        <v>4</v>
      </c>
      <c r="C42" s="17"/>
      <c r="D42" s="17"/>
      <c r="E42" s="17"/>
      <c r="F42" s="17"/>
      <c r="G42" s="4"/>
      <c r="H42" s="4"/>
      <c r="I42" s="21"/>
      <c r="J42" s="5" t="str">
        <f>IF(I42="","",IF(I42&gt;Daten!$G$12,Daten!$H$12,VLOOKUP(I42,Daten!$G$2:$H$12,2,0)))</f>
        <v/>
      </c>
      <c r="K42" s="21"/>
      <c r="L42" s="27"/>
      <c r="M42" s="27"/>
      <c r="N42" s="15"/>
      <c r="O42" s="14" t="e">
        <f>VLOOKUP(J42,Daten!$J$2:$K$7,2,0)</f>
        <v>#N/A</v>
      </c>
      <c r="P42" s="13">
        <f>IF(K42&lt;Daten!$A$18,Daten!$B$18,IF(K42&lt;Daten!$A$19,Daten!$B$19,IF(K42&lt;Daten!$A$20,Daten!$B$20,IF(K42&lt;Daten!$A$21,Daten!$B$21,IF(K42&lt;Daten!$A$22,Daten!$B$22,IF(K42&gt;=Daten!$A$22,Daten!$B$23,))))))</f>
        <v>3</v>
      </c>
      <c r="Q42" s="13"/>
      <c r="R42" s="13"/>
      <c r="S42" s="23"/>
    </row>
    <row r="43" spans="1:19" ht="16" customHeight="1" x14ac:dyDescent="0.2">
      <c r="A43" s="28">
        <v>20</v>
      </c>
      <c r="B43" s="1" t="s">
        <v>3</v>
      </c>
      <c r="C43" s="16"/>
      <c r="D43" s="16"/>
      <c r="E43" s="16"/>
      <c r="F43" s="16"/>
      <c r="G43" s="19"/>
      <c r="H43" s="19"/>
      <c r="I43" s="2"/>
      <c r="J43" s="2"/>
      <c r="K43" s="2"/>
      <c r="L43" s="26" t="str">
        <f t="shared" ref="L43" si="18">IF(D43="","",N43+O44+P44+Q43)</f>
        <v/>
      </c>
      <c r="M43" s="26" t="str">
        <f>IF(L43="","",IF(L43&lt;=Daten!$J$18,Daten!$K$18,IF(L43&lt;=Daten!$J$19,Daten!$K$19,IF(L43&gt;=Daten!$J$20,Daten!$K$20,))))</f>
        <v/>
      </c>
      <c r="N43" s="14" t="e">
        <f>VLOOKUP(H43,Daten!$D$2:$E$12,2,0)</f>
        <v>#N/A</v>
      </c>
      <c r="O43" s="14"/>
      <c r="P43" s="13"/>
      <c r="Q43" s="13">
        <f>IF(I44-G43&lt;Daten!$E$18,Daten!$F$18,IF(I44-G43&gt;Daten!$E$19,Daten!$F$19,))</f>
        <v>-1</v>
      </c>
      <c r="R43" s="13"/>
      <c r="S43" s="23"/>
    </row>
    <row r="44" spans="1:19" ht="16" customHeight="1" x14ac:dyDescent="0.2">
      <c r="A44" s="25"/>
      <c r="B44" s="3" t="s">
        <v>4</v>
      </c>
      <c r="C44" s="17"/>
      <c r="D44" s="17"/>
      <c r="E44" s="17"/>
      <c r="F44" s="17"/>
      <c r="G44" s="4"/>
      <c r="H44" s="4"/>
      <c r="I44" s="21"/>
      <c r="J44" s="5" t="str">
        <f>IF(I44="","",IF(I44&gt;Daten!$G$12,Daten!$H$12,VLOOKUP(I44,Daten!$G$2:$H$12,2,0)))</f>
        <v/>
      </c>
      <c r="K44" s="21"/>
      <c r="L44" s="27"/>
      <c r="M44" s="27"/>
      <c r="N44" s="15"/>
      <c r="O44" s="14" t="e">
        <f>VLOOKUP(J44,Daten!$J$2:$K$7,2,0)</f>
        <v>#N/A</v>
      </c>
      <c r="P44" s="13">
        <f>IF(K44&lt;Daten!$A$18,Daten!$B$18,IF(K44&lt;Daten!$A$19,Daten!$B$19,IF(K44&lt;Daten!$A$20,Daten!$B$20,IF(K44&lt;Daten!$A$21,Daten!$B$21,IF(K44&lt;Daten!$A$22,Daten!$B$22,IF(K44&gt;=Daten!$A$22,Daten!$B$23,))))))</f>
        <v>3</v>
      </c>
      <c r="Q44" s="13"/>
      <c r="R44" s="13"/>
      <c r="S44" s="23"/>
    </row>
    <row r="45" spans="1:19" ht="16" customHeight="1" x14ac:dyDescent="0.2">
      <c r="A45" s="24">
        <v>21</v>
      </c>
      <c r="B45" s="6" t="s">
        <v>3</v>
      </c>
      <c r="C45" s="18"/>
      <c r="D45" s="18"/>
      <c r="E45" s="18"/>
      <c r="F45" s="18"/>
      <c r="G45" s="20"/>
      <c r="H45" s="20"/>
      <c r="I45" s="2"/>
      <c r="J45" s="2"/>
      <c r="K45" s="2"/>
      <c r="L45" s="26" t="str">
        <f t="shared" ref="L45" si="19">IF(D45="","",N45+O46+P46+Q45)</f>
        <v/>
      </c>
      <c r="M45" s="26" t="str">
        <f>IF(L45="","",IF(L45&lt;=Daten!$J$18,Daten!$K$18,IF(L45&lt;=Daten!$J$19,Daten!$K$19,IF(L45&gt;=Daten!$J$20,Daten!$K$20,))))</f>
        <v/>
      </c>
      <c r="N45" s="14" t="e">
        <f>VLOOKUP(H45,Daten!$D$2:$E$12,2,0)</f>
        <v>#N/A</v>
      </c>
      <c r="O45" s="14"/>
      <c r="P45" s="13"/>
      <c r="Q45" s="13">
        <f>IF(I46-G45&lt;Daten!$E$18,Daten!$F$18,IF(I46-G45&gt;Daten!$E$19,Daten!$F$19,))</f>
        <v>-1</v>
      </c>
      <c r="R45" s="13"/>
      <c r="S45" s="23"/>
    </row>
    <row r="46" spans="1:19" ht="16" customHeight="1" x14ac:dyDescent="0.2">
      <c r="A46" s="25"/>
      <c r="B46" s="3" t="s">
        <v>4</v>
      </c>
      <c r="C46" s="17"/>
      <c r="D46" s="17"/>
      <c r="E46" s="17"/>
      <c r="F46" s="17"/>
      <c r="G46" s="4"/>
      <c r="H46" s="4"/>
      <c r="I46" s="21"/>
      <c r="J46" s="5" t="str">
        <f>IF(I46="","",IF(I46&gt;Daten!$G$12,Daten!$H$12,VLOOKUP(I46,Daten!$G$2:$H$12,2,0)))</f>
        <v/>
      </c>
      <c r="K46" s="21"/>
      <c r="L46" s="27"/>
      <c r="M46" s="27"/>
      <c r="N46" s="15"/>
      <c r="O46" s="14" t="e">
        <f>VLOOKUP(J46,Daten!$J$2:$K$7,2,0)</f>
        <v>#N/A</v>
      </c>
      <c r="P46" s="13">
        <f>IF(K46&lt;Daten!$A$18,Daten!$B$18,IF(K46&lt;Daten!$A$19,Daten!$B$19,IF(K46&lt;Daten!$A$20,Daten!$B$20,IF(K46&lt;Daten!$A$21,Daten!$B$21,IF(K46&lt;Daten!$A$22,Daten!$B$22,IF(K46&gt;=Daten!$A$22,Daten!$B$23,))))))</f>
        <v>3</v>
      </c>
      <c r="Q46" s="13"/>
      <c r="R46" s="13"/>
      <c r="S46" s="23"/>
    </row>
    <row r="47" spans="1:19" ht="16" customHeight="1" x14ac:dyDescent="0.2">
      <c r="A47" s="24">
        <v>22</v>
      </c>
      <c r="B47" s="6" t="s">
        <v>3</v>
      </c>
      <c r="C47" s="18"/>
      <c r="D47" s="18"/>
      <c r="E47" s="18"/>
      <c r="F47" s="18"/>
      <c r="G47" s="20"/>
      <c r="H47" s="20"/>
      <c r="I47" s="2"/>
      <c r="J47" s="2"/>
      <c r="K47" s="2"/>
      <c r="L47" s="26" t="str">
        <f t="shared" ref="L47" si="20">IF(D47="","",N47+O48+P48+Q47)</f>
        <v/>
      </c>
      <c r="M47" s="26" t="str">
        <f>IF(L47="","",IF(L47&lt;=Daten!$J$18,Daten!$K$18,IF(L47&lt;=Daten!$J$19,Daten!$K$19,IF(L47&gt;=Daten!$J$20,Daten!$K$20,))))</f>
        <v/>
      </c>
      <c r="N47" s="14" t="e">
        <f>VLOOKUP(H47,Daten!$D$2:$E$12,2,0)</f>
        <v>#N/A</v>
      </c>
      <c r="O47" s="14"/>
      <c r="P47" s="13"/>
      <c r="Q47" s="13">
        <f>IF(I48-G47&lt;Daten!$E$18,Daten!$F$18,IF(I48-G47&gt;Daten!$E$19,Daten!$F$19,))</f>
        <v>-1</v>
      </c>
      <c r="R47" s="13"/>
      <c r="S47" s="23"/>
    </row>
    <row r="48" spans="1:19" ht="16" customHeight="1" x14ac:dyDescent="0.2">
      <c r="A48" s="25"/>
      <c r="B48" s="3" t="s">
        <v>4</v>
      </c>
      <c r="C48" s="17"/>
      <c r="D48" s="17"/>
      <c r="E48" s="17"/>
      <c r="F48" s="17"/>
      <c r="G48" s="4"/>
      <c r="H48" s="4"/>
      <c r="I48" s="21"/>
      <c r="J48" s="5" t="str">
        <f>IF(I48="","",IF(I48&gt;Daten!$G$12,Daten!$H$12,VLOOKUP(I48,Daten!$G$2:$H$12,2,0)))</f>
        <v/>
      </c>
      <c r="K48" s="21"/>
      <c r="L48" s="27"/>
      <c r="M48" s="27"/>
      <c r="N48" s="15"/>
      <c r="O48" s="14" t="e">
        <f>VLOOKUP(J48,Daten!$J$2:$K$7,2,0)</f>
        <v>#N/A</v>
      </c>
      <c r="P48" s="13">
        <f>IF(K48&lt;Daten!$A$18,Daten!$B$18,IF(K48&lt;Daten!$A$19,Daten!$B$19,IF(K48&lt;Daten!$A$20,Daten!$B$20,IF(K48&lt;Daten!$A$21,Daten!$B$21,IF(K48&lt;Daten!$A$22,Daten!$B$22,IF(K48&gt;=Daten!$A$22,Daten!$B$23,))))))</f>
        <v>3</v>
      </c>
      <c r="Q48" s="13"/>
      <c r="R48" s="13"/>
      <c r="S48" s="23"/>
    </row>
    <row r="49" spans="1:19" ht="16" customHeight="1" x14ac:dyDescent="0.2">
      <c r="A49" s="24">
        <v>23</v>
      </c>
      <c r="B49" s="6" t="s">
        <v>3</v>
      </c>
      <c r="C49" s="18"/>
      <c r="D49" s="18"/>
      <c r="E49" s="18"/>
      <c r="F49" s="18"/>
      <c r="G49" s="20"/>
      <c r="H49" s="20"/>
      <c r="I49" s="2"/>
      <c r="J49" s="2"/>
      <c r="K49" s="2"/>
      <c r="L49" s="26" t="str">
        <f t="shared" ref="L49" si="21">IF(D49="","",N49+O50+P50+Q49)</f>
        <v/>
      </c>
      <c r="M49" s="26" t="str">
        <f>IF(L49="","",IF(L49&lt;=Daten!$J$18,Daten!$K$18,IF(L49&lt;=Daten!$J$19,Daten!$K$19,IF(L49&gt;=Daten!$J$20,Daten!$K$20,))))</f>
        <v/>
      </c>
      <c r="N49" s="14" t="e">
        <f>VLOOKUP(H49,Daten!$D$2:$E$12,2,0)</f>
        <v>#N/A</v>
      </c>
      <c r="O49" s="14"/>
      <c r="P49" s="13"/>
      <c r="Q49" s="13">
        <f>IF(I50-G49&lt;Daten!$E$18,Daten!$F$18,IF(I50-G49&gt;Daten!$E$19,Daten!$F$19,))</f>
        <v>-1</v>
      </c>
      <c r="R49" s="13"/>
      <c r="S49" s="23"/>
    </row>
    <row r="50" spans="1:19" ht="16" customHeight="1" x14ac:dyDescent="0.2">
      <c r="A50" s="25"/>
      <c r="B50" s="3" t="s">
        <v>4</v>
      </c>
      <c r="C50" s="17"/>
      <c r="D50" s="17"/>
      <c r="E50" s="17"/>
      <c r="F50" s="17"/>
      <c r="G50" s="4"/>
      <c r="H50" s="4"/>
      <c r="I50" s="21"/>
      <c r="J50" s="5" t="str">
        <f>IF(I50="","",IF(I50&gt;Daten!$G$12,Daten!$H$12,VLOOKUP(I50,Daten!$G$2:$H$12,2,0)))</f>
        <v/>
      </c>
      <c r="K50" s="21"/>
      <c r="L50" s="27"/>
      <c r="M50" s="27"/>
      <c r="N50" s="15"/>
      <c r="O50" s="14" t="e">
        <f>VLOOKUP(J50,Daten!$J$2:$K$7,2,0)</f>
        <v>#N/A</v>
      </c>
      <c r="P50" s="13">
        <f>IF(K50&lt;Daten!$A$18,Daten!$B$18,IF(K50&lt;Daten!$A$19,Daten!$B$19,IF(K50&lt;Daten!$A$20,Daten!$B$20,IF(K50&lt;Daten!$A$21,Daten!$B$21,IF(K50&lt;Daten!$A$22,Daten!$B$22,IF(K50&gt;=Daten!$A$22,Daten!$B$23,))))))</f>
        <v>3</v>
      </c>
      <c r="Q50" s="13"/>
      <c r="R50" s="13"/>
      <c r="S50" s="23"/>
    </row>
    <row r="51" spans="1:19" ht="16" customHeight="1" x14ac:dyDescent="0.2">
      <c r="A51" s="24">
        <v>24</v>
      </c>
      <c r="B51" s="6" t="s">
        <v>3</v>
      </c>
      <c r="C51" s="18"/>
      <c r="D51" s="18"/>
      <c r="E51" s="18"/>
      <c r="F51" s="18"/>
      <c r="G51" s="20"/>
      <c r="H51" s="20"/>
      <c r="I51" s="2"/>
      <c r="J51" s="2"/>
      <c r="K51" s="2"/>
      <c r="L51" s="26" t="str">
        <f t="shared" ref="L51" si="22">IF(D51="","",N51+O52+P52+Q51)</f>
        <v/>
      </c>
      <c r="M51" s="26" t="str">
        <f>IF(L51="","",IF(L51&lt;=Daten!$J$18,Daten!$K$18,IF(L51&lt;=Daten!$J$19,Daten!$K$19,IF(L51&gt;=Daten!$J$20,Daten!$K$20,))))</f>
        <v/>
      </c>
      <c r="N51" s="14" t="e">
        <f>VLOOKUP(H51,Daten!$D$2:$E$12,2,0)</f>
        <v>#N/A</v>
      </c>
      <c r="O51" s="14"/>
      <c r="P51" s="13"/>
      <c r="Q51" s="13">
        <f>IF(I52-G51&lt;Daten!$E$18,Daten!$F$18,IF(I52-G51&gt;Daten!$E$19,Daten!$F$19,))</f>
        <v>-1</v>
      </c>
      <c r="R51" s="13"/>
      <c r="S51" s="23"/>
    </row>
    <row r="52" spans="1:19" ht="16" customHeight="1" x14ac:dyDescent="0.2">
      <c r="A52" s="25"/>
      <c r="B52" s="3" t="s">
        <v>4</v>
      </c>
      <c r="C52" s="17"/>
      <c r="D52" s="17"/>
      <c r="E52" s="17"/>
      <c r="F52" s="17"/>
      <c r="G52" s="4"/>
      <c r="H52" s="4"/>
      <c r="I52" s="21"/>
      <c r="J52" s="5" t="str">
        <f>IF(I52="","",IF(I52&gt;Daten!$G$12,Daten!$H$12,VLOOKUP(I52,Daten!$G$2:$H$12,2,0)))</f>
        <v/>
      </c>
      <c r="K52" s="21"/>
      <c r="L52" s="27"/>
      <c r="M52" s="27"/>
      <c r="N52" s="15"/>
      <c r="O52" s="14" t="e">
        <f>VLOOKUP(J52,Daten!$J$2:$K$7,2,0)</f>
        <v>#N/A</v>
      </c>
      <c r="P52" s="13">
        <f>IF(K52&lt;Daten!$A$18,Daten!$B$18,IF(K52&lt;Daten!$A$19,Daten!$B$19,IF(K52&lt;Daten!$A$20,Daten!$B$20,IF(K52&lt;Daten!$A$21,Daten!$B$21,IF(K52&lt;Daten!$A$22,Daten!$B$22,IF(K52&gt;=Daten!$A$22,Daten!$B$23,))))))</f>
        <v>3</v>
      </c>
      <c r="Q52" s="13"/>
      <c r="R52" s="13"/>
      <c r="S52" s="23"/>
    </row>
    <row r="53" spans="1:19" ht="16" customHeight="1" x14ac:dyDescent="0.2">
      <c r="A53" s="24">
        <v>25</v>
      </c>
      <c r="B53" s="6" t="s">
        <v>3</v>
      </c>
      <c r="C53" s="18"/>
      <c r="D53" s="18"/>
      <c r="E53" s="18"/>
      <c r="F53" s="18"/>
      <c r="G53" s="20"/>
      <c r="H53" s="20"/>
      <c r="I53" s="2"/>
      <c r="J53" s="2"/>
      <c r="K53" s="2"/>
      <c r="L53" s="26" t="str">
        <f t="shared" ref="L53" si="23">IF(D53="","",N53+O54+P54+Q53)</f>
        <v/>
      </c>
      <c r="M53" s="26" t="str">
        <f>IF(L53="","",IF(L53&lt;=Daten!$J$18,Daten!$K$18,IF(L53&lt;=Daten!$J$19,Daten!$K$19,IF(L53&gt;=Daten!$J$20,Daten!$K$20,))))</f>
        <v/>
      </c>
      <c r="N53" s="14" t="e">
        <f>VLOOKUP(H53,Daten!$D$2:$E$12,2,0)</f>
        <v>#N/A</v>
      </c>
      <c r="O53" s="14"/>
      <c r="P53" s="13"/>
      <c r="Q53" s="13">
        <f>IF(I54-G53&lt;Daten!$E$18,Daten!$F$18,IF(I54-G53&gt;Daten!$E$19,Daten!$F$19,))</f>
        <v>-1</v>
      </c>
      <c r="R53" s="13"/>
      <c r="S53" s="23"/>
    </row>
    <row r="54" spans="1:19" ht="16" customHeight="1" x14ac:dyDescent="0.2">
      <c r="A54" s="25"/>
      <c r="B54" s="3" t="s">
        <v>4</v>
      </c>
      <c r="C54" s="17"/>
      <c r="D54" s="17"/>
      <c r="E54" s="17"/>
      <c r="F54" s="17"/>
      <c r="G54" s="4"/>
      <c r="H54" s="4"/>
      <c r="I54" s="21"/>
      <c r="J54" s="5" t="str">
        <f>IF(I54="","",IF(I54&gt;Daten!$G$12,Daten!$H$12,VLOOKUP(I54,Daten!$G$2:$H$12,2,0)))</f>
        <v/>
      </c>
      <c r="K54" s="21"/>
      <c r="L54" s="27"/>
      <c r="M54" s="27"/>
      <c r="N54" s="15"/>
      <c r="O54" s="14" t="e">
        <f>VLOOKUP(J54,Daten!$J$2:$K$7,2,0)</f>
        <v>#N/A</v>
      </c>
      <c r="P54" s="13">
        <f>IF(K54&lt;Daten!$A$18,Daten!$B$18,IF(K54&lt;Daten!$A$19,Daten!$B$19,IF(K54&lt;Daten!$A$20,Daten!$B$20,IF(K54&lt;Daten!$A$21,Daten!$B$21,IF(K54&lt;Daten!$A$22,Daten!$B$22,IF(K54&gt;=Daten!$A$22,Daten!$B$23,))))))</f>
        <v>3</v>
      </c>
      <c r="Q54" s="13"/>
      <c r="R54" s="13"/>
      <c r="S54" s="23"/>
    </row>
    <row r="55" spans="1:19" x14ac:dyDescent="0.2">
      <c r="N55" s="13"/>
      <c r="O55" s="13"/>
      <c r="P55" s="13"/>
      <c r="Q55" s="13"/>
      <c r="R55" s="13"/>
      <c r="S55" s="23"/>
    </row>
  </sheetData>
  <sheetProtection algorithmName="SHA-512" hashValue="B0huEztV159QuGvVC8GsoG37BS7BbPUjkVqWDA34bgNveOVnOYmlc2VMoTQkqWa3hhR3RgF4e5jZrVPtrW2gPA==" saltValue="vzgop0aegBQtad3QSwQFNw==" spinCount="100000" sheet="1" objects="1" scenarios="1" selectLockedCells="1"/>
  <mergeCells count="75">
    <mergeCell ref="A5:A6"/>
    <mergeCell ref="L5:L6"/>
    <mergeCell ref="M5:M6"/>
    <mergeCell ref="A7:A8"/>
    <mergeCell ref="L7:L8"/>
    <mergeCell ref="M7:M8"/>
    <mergeCell ref="A9:A10"/>
    <mergeCell ref="L9:L10"/>
    <mergeCell ref="M9:M10"/>
    <mergeCell ref="A11:A12"/>
    <mergeCell ref="L11:L12"/>
    <mergeCell ref="M11:M12"/>
    <mergeCell ref="A13:A14"/>
    <mergeCell ref="L13:L14"/>
    <mergeCell ref="M13:M14"/>
    <mergeCell ref="A15:A16"/>
    <mergeCell ref="L15:L16"/>
    <mergeCell ref="M15:M16"/>
    <mergeCell ref="A17:A18"/>
    <mergeCell ref="L17:L18"/>
    <mergeCell ref="M17:M18"/>
    <mergeCell ref="A19:A20"/>
    <mergeCell ref="L19:L20"/>
    <mergeCell ref="M19:M20"/>
    <mergeCell ref="A21:A22"/>
    <mergeCell ref="L21:L22"/>
    <mergeCell ref="M21:M22"/>
    <mergeCell ref="A23:A24"/>
    <mergeCell ref="L23:L24"/>
    <mergeCell ref="M23:M24"/>
    <mergeCell ref="A25:A26"/>
    <mergeCell ref="L25:L26"/>
    <mergeCell ref="M25:M26"/>
    <mergeCell ref="A27:A28"/>
    <mergeCell ref="L27:L28"/>
    <mergeCell ref="M27:M28"/>
    <mergeCell ref="A29:A30"/>
    <mergeCell ref="L29:L30"/>
    <mergeCell ref="M29:M30"/>
    <mergeCell ref="A31:A32"/>
    <mergeCell ref="L31:L32"/>
    <mergeCell ref="M31:M32"/>
    <mergeCell ref="A33:A34"/>
    <mergeCell ref="L33:L34"/>
    <mergeCell ref="M33:M34"/>
    <mergeCell ref="A35:A36"/>
    <mergeCell ref="L35:L36"/>
    <mergeCell ref="M35:M36"/>
    <mergeCell ref="A37:A38"/>
    <mergeCell ref="L37:L38"/>
    <mergeCell ref="M37:M38"/>
    <mergeCell ref="A39:A40"/>
    <mergeCell ref="L39:L40"/>
    <mergeCell ref="M39:M40"/>
    <mergeCell ref="A41:A42"/>
    <mergeCell ref="L41:L42"/>
    <mergeCell ref="M41:M42"/>
    <mergeCell ref="A43:A44"/>
    <mergeCell ref="L43:L44"/>
    <mergeCell ref="M43:M44"/>
    <mergeCell ref="A45:A46"/>
    <mergeCell ref="L45:L46"/>
    <mergeCell ref="M45:M46"/>
    <mergeCell ref="A47:A48"/>
    <mergeCell ref="L47:L48"/>
    <mergeCell ref="M47:M48"/>
    <mergeCell ref="A53:A54"/>
    <mergeCell ref="L53:L54"/>
    <mergeCell ref="M53:M54"/>
    <mergeCell ref="A49:A50"/>
    <mergeCell ref="L49:L50"/>
    <mergeCell ref="M49:M50"/>
    <mergeCell ref="A51:A52"/>
    <mergeCell ref="L51:L52"/>
    <mergeCell ref="M51:M52"/>
  </mergeCells>
  <conditionalFormatting sqref="M5:M54">
    <cfRule type="containsText" dxfId="8" priority="1" operator="containsText" text="A">
      <formula>NOT(ISERROR(SEARCH("A",M5)))</formula>
    </cfRule>
    <cfRule type="containsText" dxfId="7" priority="2" operator="containsText" text="Elite">
      <formula>NOT(ISERROR(SEARCH("Elite",M5)))</formula>
    </cfRule>
    <cfRule type="containsText" dxfId="6" priority="3" operator="containsText" text="B">
      <formula>NOT(ISERROR(SEARCH("B",M5)))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0DC7E4-E452-C44C-9488-9B92C0B585E6}">
          <x14:formula1>
            <xm:f>Daten!$D$2:$D$12</xm:f>
          </x14:formula1>
          <xm:sqref>H5 H7 H9 H11 H13 H15 H17 H19 H21 H23 H25 H27 H29 H31 H33 H35 H37 H39 H41 H43 H45 H47 H49 H51 H53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4"/>
  <sheetViews>
    <sheetView workbookViewId="0">
      <selection activeCell="C5" sqref="C5"/>
    </sheetView>
  </sheetViews>
  <sheetFormatPr baseColWidth="10" defaultRowHeight="16" x14ac:dyDescent="0.2"/>
  <cols>
    <col min="1" max="1" width="8" customWidth="1"/>
    <col min="2" max="2" width="13.33203125" customWidth="1"/>
    <col min="4" max="6" width="18.33203125" customWidth="1"/>
    <col min="8" max="8" width="15.1640625" customWidth="1"/>
    <col min="11" max="11" width="15.6640625" customWidth="1"/>
    <col min="12" max="12" width="11.1640625" customWidth="1"/>
    <col min="14" max="18" width="10.83203125" style="13"/>
  </cols>
  <sheetData>
    <row r="1" spans="1:20" ht="31" x14ac:dyDescent="0.35">
      <c r="A1" s="12" t="str">
        <f>"Meldeformular JuSeKo-Cup "&amp;Daten!B1</f>
        <v>Meldeformular JuSeKo-Cup 2022</v>
      </c>
      <c r="S1" s="22"/>
    </row>
    <row r="2" spans="1:20" ht="21" x14ac:dyDescent="0.25">
      <c r="A2" s="11" t="s">
        <v>41</v>
      </c>
      <c r="S2" s="23"/>
      <c r="T2" s="23"/>
    </row>
    <row r="3" spans="1:20" x14ac:dyDescent="0.2">
      <c r="N3" s="13" t="s">
        <v>9</v>
      </c>
      <c r="O3" s="13" t="s">
        <v>10</v>
      </c>
      <c r="P3" s="13" t="s">
        <v>11</v>
      </c>
      <c r="Q3" s="13" t="s">
        <v>33</v>
      </c>
      <c r="S3" s="23"/>
      <c r="T3" s="23"/>
    </row>
    <row r="4" spans="1:20" x14ac:dyDescent="0.2">
      <c r="A4" s="7" t="s">
        <v>2</v>
      </c>
      <c r="B4" s="8"/>
      <c r="C4" s="9" t="s">
        <v>13</v>
      </c>
      <c r="D4" s="9" t="s">
        <v>5</v>
      </c>
      <c r="E4" s="9" t="s">
        <v>6</v>
      </c>
      <c r="F4" s="9" t="s">
        <v>7</v>
      </c>
      <c r="G4" s="10" t="s">
        <v>8</v>
      </c>
      <c r="H4" s="10" t="s">
        <v>9</v>
      </c>
      <c r="I4" s="10" t="s">
        <v>8</v>
      </c>
      <c r="J4" s="10" t="s">
        <v>10</v>
      </c>
      <c r="K4" s="10" t="s">
        <v>11</v>
      </c>
      <c r="L4" s="9" t="s">
        <v>12</v>
      </c>
      <c r="M4" s="9" t="s">
        <v>9</v>
      </c>
      <c r="S4" s="23"/>
      <c r="T4" s="23"/>
    </row>
    <row r="5" spans="1:20" x14ac:dyDescent="0.2">
      <c r="A5" s="28">
        <v>1</v>
      </c>
      <c r="B5" s="1" t="s">
        <v>3</v>
      </c>
      <c r="C5" s="16"/>
      <c r="D5" s="16"/>
      <c r="E5" s="16"/>
      <c r="F5" s="16"/>
      <c r="G5" s="19"/>
      <c r="H5" s="19"/>
      <c r="I5" s="2"/>
      <c r="J5" s="2"/>
      <c r="K5" s="2"/>
      <c r="L5" s="26" t="str">
        <f>IF(D5="","",N5+O6+P6+Q5)</f>
        <v/>
      </c>
      <c r="M5" s="26" t="str">
        <f>IF(L5="","",IF(L5&lt;=Daten!$J$18,Daten!$K$18,IF(L5&lt;=Daten!$J$19,Daten!$K$19,IF(L5&gt;=Daten!$J$20,Daten!$K$20,))))</f>
        <v/>
      </c>
      <c r="N5" s="14" t="e">
        <f>VLOOKUP(H5,Daten!$D$2:$E$12,2,0)</f>
        <v>#N/A</v>
      </c>
      <c r="O5" s="14"/>
      <c r="P5" s="14"/>
      <c r="Q5" s="14">
        <f>IF(I6-G5&lt;Daten!$E$18,Daten!$F$18,IF(I6-G5&gt;Daten!$E$19,Daten!$F$19,))</f>
        <v>-1</v>
      </c>
      <c r="S5" s="23"/>
      <c r="T5" s="23"/>
    </row>
    <row r="6" spans="1:20" x14ac:dyDescent="0.2">
      <c r="A6" s="25"/>
      <c r="B6" s="3" t="s">
        <v>4</v>
      </c>
      <c r="C6" s="17"/>
      <c r="D6" s="17"/>
      <c r="E6" s="17"/>
      <c r="F6" s="17"/>
      <c r="G6" s="4"/>
      <c r="H6" s="4"/>
      <c r="I6" s="21"/>
      <c r="J6" s="5" t="str">
        <f>IF(I6="","",IF(I6&gt;Daten!$G$12,Daten!$H$12,VLOOKUP(I6,Daten!$G$2:$H$12,2,0)))</f>
        <v/>
      </c>
      <c r="K6" s="21"/>
      <c r="L6" s="27"/>
      <c r="M6" s="27"/>
      <c r="N6" s="15"/>
      <c r="O6" s="14" t="e">
        <f>VLOOKUP(J6,Daten!$J$2:$K$7,2,0)</f>
        <v>#N/A</v>
      </c>
      <c r="P6" s="14">
        <f>IF(K6&lt;Daten!$A$18,Daten!$B$18,IF(K6&lt;Daten!$A$19,Daten!$B$19,IF(K6&lt;Daten!$A$20,Daten!$B$20,IF(K6&lt;Daten!$A$21,Daten!$B$21,IF(K6&lt;Daten!$A$22,Daten!$B$22,IF(K6&gt;=Daten!$A$22,Daten!$B$23,))))))</f>
        <v>3</v>
      </c>
      <c r="Q6" s="14"/>
      <c r="S6" s="23"/>
      <c r="T6" s="23"/>
    </row>
    <row r="7" spans="1:20" ht="16" customHeight="1" x14ac:dyDescent="0.2">
      <c r="A7" s="24">
        <v>2</v>
      </c>
      <c r="B7" s="6" t="s">
        <v>3</v>
      </c>
      <c r="C7" s="18"/>
      <c r="D7" s="18"/>
      <c r="E7" s="18"/>
      <c r="F7" s="18"/>
      <c r="G7" s="20"/>
      <c r="H7" s="20"/>
      <c r="I7" s="2"/>
      <c r="J7" s="2"/>
      <c r="K7" s="2"/>
      <c r="L7" s="26" t="str">
        <f t="shared" ref="L7" si="0">IF(D7="","",N7+O8+P8+Q7)</f>
        <v/>
      </c>
      <c r="M7" s="26" t="str">
        <f>IF(L7="","",IF(L7&lt;=Daten!$J$18,Daten!$K$18,IF(L7&lt;=Daten!$J$19,Daten!$K$19,IF(L7&gt;=Daten!$J$20,Daten!$K$20,))))</f>
        <v/>
      </c>
      <c r="N7" s="14" t="e">
        <f>VLOOKUP(H7,Daten!$D$2:$E$12,2,0)</f>
        <v>#N/A</v>
      </c>
      <c r="O7" s="14"/>
      <c r="Q7" s="13">
        <f>IF(I8-G7&lt;Daten!$E$18,Daten!$F$18,IF(I8-G7&gt;Daten!$E$19,Daten!$F$19,))</f>
        <v>-1</v>
      </c>
      <c r="S7" s="23"/>
      <c r="T7" s="23"/>
    </row>
    <row r="8" spans="1:20" ht="16" customHeight="1" x14ac:dyDescent="0.2">
      <c r="A8" s="25"/>
      <c r="B8" s="3" t="s">
        <v>4</v>
      </c>
      <c r="C8" s="17"/>
      <c r="D8" s="17"/>
      <c r="E8" s="17"/>
      <c r="F8" s="17"/>
      <c r="G8" s="4"/>
      <c r="H8" s="4"/>
      <c r="I8" s="21"/>
      <c r="J8" s="5" t="str">
        <f>IF(I8="","",IF(I8&gt;Daten!$G$12,Daten!$H$12,VLOOKUP(I8,Daten!$G$2:$H$12,2,0)))</f>
        <v/>
      </c>
      <c r="K8" s="21"/>
      <c r="L8" s="27"/>
      <c r="M8" s="27"/>
      <c r="N8" s="15"/>
      <c r="O8" s="14" t="e">
        <f>VLOOKUP(J8,Daten!$J$2:$K$7,2,0)</f>
        <v>#N/A</v>
      </c>
      <c r="P8" s="13">
        <f>IF(K8&lt;Daten!$A$18,Daten!$B$18,IF(K8&lt;Daten!$A$19,Daten!$B$19,IF(K8&lt;Daten!$A$20,Daten!$B$20,IF(K8&lt;Daten!$A$21,Daten!$B$21,IF(K8&lt;Daten!$A$22,Daten!$B$22,IF(K8&gt;=Daten!$A$22,Daten!$B$23,))))))</f>
        <v>3</v>
      </c>
      <c r="S8" s="23"/>
      <c r="T8" s="23"/>
    </row>
    <row r="9" spans="1:20" ht="16" customHeight="1" x14ac:dyDescent="0.2">
      <c r="A9" s="24">
        <v>3</v>
      </c>
      <c r="B9" s="6" t="s">
        <v>3</v>
      </c>
      <c r="C9" s="18"/>
      <c r="D9" s="18"/>
      <c r="E9" s="18"/>
      <c r="F9" s="18"/>
      <c r="G9" s="20"/>
      <c r="H9" s="20"/>
      <c r="I9" s="2"/>
      <c r="J9" s="2"/>
      <c r="K9" s="2"/>
      <c r="L9" s="26" t="str">
        <f t="shared" ref="L9" si="1">IF(D9="","",N9+O10+P10+Q9)</f>
        <v/>
      </c>
      <c r="M9" s="26" t="str">
        <f>IF(L9="","",IF(L9&lt;=Daten!$J$18,Daten!$K$18,IF(L9&lt;=Daten!$J$19,Daten!$K$19,IF(L9&gt;=Daten!$J$20,Daten!$K$20,))))</f>
        <v/>
      </c>
      <c r="N9" s="14" t="e">
        <f>VLOOKUP(H9,Daten!$D$2:$E$12,2,0)</f>
        <v>#N/A</v>
      </c>
      <c r="O9" s="14"/>
      <c r="Q9" s="13">
        <f>IF(I10-G9&lt;Daten!$E$18,Daten!$F$18,IF(I10-G9&gt;Daten!$E$19,Daten!$F$19,))</f>
        <v>-1</v>
      </c>
      <c r="S9" s="23"/>
      <c r="T9" s="23"/>
    </row>
    <row r="10" spans="1:20" ht="16" customHeight="1" x14ac:dyDescent="0.2">
      <c r="A10" s="25"/>
      <c r="B10" s="3" t="s">
        <v>4</v>
      </c>
      <c r="C10" s="17"/>
      <c r="D10" s="17"/>
      <c r="E10" s="17"/>
      <c r="F10" s="17"/>
      <c r="G10" s="4"/>
      <c r="H10" s="4"/>
      <c r="I10" s="21"/>
      <c r="J10" s="5" t="str">
        <f>IF(I10="","",IF(I10&gt;Daten!$G$12,Daten!$H$12,VLOOKUP(I10,Daten!$G$2:$H$12,2,0)))</f>
        <v/>
      </c>
      <c r="K10" s="21"/>
      <c r="L10" s="27"/>
      <c r="M10" s="27"/>
      <c r="N10" s="15"/>
      <c r="O10" s="14" t="e">
        <f>VLOOKUP(J10,Daten!$J$2:$K$7,2,0)</f>
        <v>#N/A</v>
      </c>
      <c r="P10" s="13">
        <f>IF(K10&lt;Daten!$A$18,Daten!$B$18,IF(K10&lt;Daten!$A$19,Daten!$B$19,IF(K10&lt;Daten!$A$20,Daten!$B$20,IF(K10&lt;Daten!$A$21,Daten!$B$21,IF(K10&lt;Daten!$A$22,Daten!$B$22,IF(K10&gt;=Daten!$A$22,Daten!$B$23,))))))</f>
        <v>3</v>
      </c>
      <c r="S10" s="23"/>
      <c r="T10" s="23"/>
    </row>
    <row r="11" spans="1:20" ht="16" customHeight="1" x14ac:dyDescent="0.2">
      <c r="A11" s="24">
        <v>4</v>
      </c>
      <c r="B11" s="6" t="s">
        <v>3</v>
      </c>
      <c r="C11" s="18"/>
      <c r="D11" s="18"/>
      <c r="E11" s="18"/>
      <c r="F11" s="18"/>
      <c r="G11" s="20"/>
      <c r="H11" s="20"/>
      <c r="I11" s="2"/>
      <c r="J11" s="2"/>
      <c r="K11" s="2"/>
      <c r="L11" s="26" t="str">
        <f t="shared" ref="L11" si="2">IF(D11="","",N11+O12+P12+Q11)</f>
        <v/>
      </c>
      <c r="M11" s="26" t="str">
        <f>IF(L11="","",IF(L11&lt;=Daten!$J$18,Daten!$K$18,IF(L11&lt;=Daten!$J$19,Daten!$K$19,IF(L11&gt;=Daten!$J$20,Daten!$K$20,))))</f>
        <v/>
      </c>
      <c r="N11" s="14" t="e">
        <f>VLOOKUP(H11,Daten!$D$2:$E$12,2,0)</f>
        <v>#N/A</v>
      </c>
      <c r="O11" s="14"/>
      <c r="Q11" s="13">
        <f>IF(I12-G11&lt;Daten!$E$18,Daten!$F$18,IF(I12-G11&gt;Daten!$E$19,Daten!$F$19,))</f>
        <v>-1</v>
      </c>
      <c r="S11" s="23"/>
      <c r="T11" s="23"/>
    </row>
    <row r="12" spans="1:20" ht="16" customHeight="1" x14ac:dyDescent="0.2">
      <c r="A12" s="25"/>
      <c r="B12" s="3" t="s">
        <v>4</v>
      </c>
      <c r="C12" s="17"/>
      <c r="D12" s="17"/>
      <c r="E12" s="17"/>
      <c r="F12" s="17"/>
      <c r="G12" s="4"/>
      <c r="H12" s="4"/>
      <c r="I12" s="21"/>
      <c r="J12" s="5" t="str">
        <f>IF(I12="","",IF(I12&gt;Daten!$G$12,Daten!$H$12,VLOOKUP(I12,Daten!$G$2:$H$12,2,0)))</f>
        <v/>
      </c>
      <c r="K12" s="21"/>
      <c r="L12" s="27"/>
      <c r="M12" s="27"/>
      <c r="N12" s="15"/>
      <c r="O12" s="14" t="e">
        <f>VLOOKUP(J12,Daten!$J$2:$K$7,2,0)</f>
        <v>#N/A</v>
      </c>
      <c r="P12" s="13">
        <f>IF(K12&lt;Daten!$A$18,Daten!$B$18,IF(K12&lt;Daten!$A$19,Daten!$B$19,IF(K12&lt;Daten!$A$20,Daten!$B$20,IF(K12&lt;Daten!$A$21,Daten!$B$21,IF(K12&lt;Daten!$A$22,Daten!$B$22,IF(K12&gt;=Daten!$A$22,Daten!$B$23,))))))</f>
        <v>3</v>
      </c>
      <c r="S12" s="23"/>
      <c r="T12" s="23"/>
    </row>
    <row r="13" spans="1:20" ht="16" customHeight="1" x14ac:dyDescent="0.2">
      <c r="A13" s="24">
        <v>5</v>
      </c>
      <c r="B13" s="6" t="s">
        <v>3</v>
      </c>
      <c r="C13" s="18"/>
      <c r="D13" s="18"/>
      <c r="E13" s="18"/>
      <c r="F13" s="18"/>
      <c r="G13" s="20"/>
      <c r="H13" s="20"/>
      <c r="I13" s="2"/>
      <c r="J13" s="2"/>
      <c r="K13" s="2"/>
      <c r="L13" s="26" t="str">
        <f t="shared" ref="L13" si="3">IF(D13="","",N13+O14+P14+Q13)</f>
        <v/>
      </c>
      <c r="M13" s="26" t="str">
        <f>IF(L13="","",IF(L13&lt;=Daten!$J$18,Daten!$K$18,IF(L13&lt;=Daten!$J$19,Daten!$K$19,IF(L13&gt;=Daten!$J$20,Daten!$K$20,))))</f>
        <v/>
      </c>
      <c r="N13" s="14" t="e">
        <f>VLOOKUP(H13,Daten!$D$2:$E$12,2,0)</f>
        <v>#N/A</v>
      </c>
      <c r="O13" s="14"/>
      <c r="Q13" s="13">
        <f>IF(I14-G13&lt;Daten!$E$18,Daten!$F$18,IF(I14-G13&gt;Daten!$E$19,Daten!$F$19,))</f>
        <v>-1</v>
      </c>
      <c r="S13" s="23"/>
      <c r="T13" s="23"/>
    </row>
    <row r="14" spans="1:20" ht="16" customHeight="1" x14ac:dyDescent="0.2">
      <c r="A14" s="25"/>
      <c r="B14" s="3" t="s">
        <v>4</v>
      </c>
      <c r="C14" s="17"/>
      <c r="D14" s="17"/>
      <c r="E14" s="17"/>
      <c r="F14" s="17"/>
      <c r="G14" s="4"/>
      <c r="H14" s="4"/>
      <c r="I14" s="21"/>
      <c r="J14" s="5" t="str">
        <f>IF(I14="","",IF(I14&gt;Daten!$G$12,Daten!$H$12,VLOOKUP(I14,Daten!$G$2:$H$12,2,0)))</f>
        <v/>
      </c>
      <c r="K14" s="21"/>
      <c r="L14" s="27"/>
      <c r="M14" s="27"/>
      <c r="N14" s="15"/>
      <c r="O14" s="14" t="e">
        <f>VLOOKUP(J14,Daten!$J$2:$K$7,2,0)</f>
        <v>#N/A</v>
      </c>
      <c r="P14" s="13">
        <f>IF(K14&lt;Daten!$A$18,Daten!$B$18,IF(K14&lt;Daten!$A$19,Daten!$B$19,IF(K14&lt;Daten!$A$20,Daten!$B$20,IF(K14&lt;Daten!$A$21,Daten!$B$21,IF(K14&lt;Daten!$A$22,Daten!$B$22,IF(K14&gt;=Daten!$A$22,Daten!$B$23,))))))</f>
        <v>3</v>
      </c>
      <c r="S14" s="23"/>
      <c r="T14" s="23"/>
    </row>
    <row r="15" spans="1:20" ht="16" customHeight="1" x14ac:dyDescent="0.2">
      <c r="A15" s="24">
        <v>6</v>
      </c>
      <c r="B15" s="6" t="s">
        <v>3</v>
      </c>
      <c r="C15" s="18"/>
      <c r="D15" s="18"/>
      <c r="E15" s="18"/>
      <c r="F15" s="18"/>
      <c r="G15" s="20"/>
      <c r="H15" s="20"/>
      <c r="I15" s="2"/>
      <c r="J15" s="2"/>
      <c r="K15" s="2"/>
      <c r="L15" s="26" t="str">
        <f t="shared" ref="L15" si="4">IF(D15="","",N15+O16+P16+Q15)</f>
        <v/>
      </c>
      <c r="M15" s="26" t="str">
        <f>IF(L15="","",IF(L15&lt;=Daten!$J$18,Daten!$K$18,IF(L15&lt;=Daten!$J$19,Daten!$K$19,IF(L15&gt;=Daten!$J$20,Daten!$K$20,))))</f>
        <v/>
      </c>
      <c r="N15" s="14" t="e">
        <f>VLOOKUP(H15,Daten!$D$2:$E$12,2,0)</f>
        <v>#N/A</v>
      </c>
      <c r="O15" s="14"/>
      <c r="Q15" s="13">
        <f>IF(I16-G15&lt;Daten!$E$18,Daten!$F$18,IF(I16-G15&gt;Daten!$E$19,Daten!$F$19,))</f>
        <v>-1</v>
      </c>
      <c r="S15" s="23"/>
      <c r="T15" s="23"/>
    </row>
    <row r="16" spans="1:20" ht="16" customHeight="1" x14ac:dyDescent="0.2">
      <c r="A16" s="25"/>
      <c r="B16" s="3" t="s">
        <v>4</v>
      </c>
      <c r="C16" s="17"/>
      <c r="D16" s="17"/>
      <c r="E16" s="17"/>
      <c r="F16" s="17"/>
      <c r="G16" s="4"/>
      <c r="H16" s="4"/>
      <c r="I16" s="21"/>
      <c r="J16" s="5" t="str">
        <f>IF(I16="","",IF(I16&gt;Daten!$G$12,Daten!$H$12,VLOOKUP(I16,Daten!$G$2:$H$12,2,0)))</f>
        <v/>
      </c>
      <c r="K16" s="21"/>
      <c r="L16" s="27"/>
      <c r="M16" s="27"/>
      <c r="N16" s="15"/>
      <c r="O16" s="14" t="e">
        <f>VLOOKUP(J16,Daten!$J$2:$K$7,2,0)</f>
        <v>#N/A</v>
      </c>
      <c r="P16" s="13">
        <f>IF(K16&lt;Daten!$A$18,Daten!$B$18,IF(K16&lt;Daten!$A$19,Daten!$B$19,IF(K16&lt;Daten!$A$20,Daten!$B$20,IF(K16&lt;Daten!$A$21,Daten!$B$21,IF(K16&lt;Daten!$A$22,Daten!$B$22,IF(K16&gt;=Daten!$A$22,Daten!$B$23,))))))</f>
        <v>3</v>
      </c>
      <c r="S16" s="23"/>
      <c r="T16" s="23"/>
    </row>
    <row r="17" spans="1:20" ht="16" customHeight="1" x14ac:dyDescent="0.2">
      <c r="A17" s="24">
        <v>7</v>
      </c>
      <c r="B17" s="6" t="s">
        <v>3</v>
      </c>
      <c r="C17" s="18"/>
      <c r="D17" s="18"/>
      <c r="E17" s="18"/>
      <c r="F17" s="18"/>
      <c r="G17" s="20"/>
      <c r="H17" s="20"/>
      <c r="I17" s="2"/>
      <c r="J17" s="2"/>
      <c r="K17" s="2"/>
      <c r="L17" s="26" t="str">
        <f t="shared" ref="L17" si="5">IF(D17="","",N17+O18+P18+Q17)</f>
        <v/>
      </c>
      <c r="M17" s="26" t="str">
        <f>IF(L17="","",IF(L17&lt;=Daten!$J$18,Daten!$K$18,IF(L17&lt;=Daten!$J$19,Daten!$K$19,IF(L17&gt;=Daten!$J$20,Daten!$K$20,))))</f>
        <v/>
      </c>
      <c r="N17" s="14" t="e">
        <f>VLOOKUP(H17,Daten!$D$2:$E$12,2,0)</f>
        <v>#N/A</v>
      </c>
      <c r="O17" s="14"/>
      <c r="Q17" s="13">
        <f>IF(I18-G17&lt;Daten!$E$18,Daten!$F$18,IF(I18-G17&gt;Daten!$E$19,Daten!$F$19,))</f>
        <v>-1</v>
      </c>
      <c r="S17" s="23"/>
      <c r="T17" s="23"/>
    </row>
    <row r="18" spans="1:20" ht="16" customHeight="1" x14ac:dyDescent="0.2">
      <c r="A18" s="25"/>
      <c r="B18" s="3" t="s">
        <v>4</v>
      </c>
      <c r="C18" s="17"/>
      <c r="D18" s="17"/>
      <c r="E18" s="17"/>
      <c r="F18" s="17"/>
      <c r="G18" s="4"/>
      <c r="H18" s="4"/>
      <c r="I18" s="21"/>
      <c r="J18" s="5" t="str">
        <f>IF(I18="","",IF(I18&gt;Daten!$G$12,Daten!$H$12,VLOOKUP(I18,Daten!$G$2:$H$12,2,0)))</f>
        <v/>
      </c>
      <c r="K18" s="21"/>
      <c r="L18" s="27"/>
      <c r="M18" s="27"/>
      <c r="N18" s="15"/>
      <c r="O18" s="14" t="e">
        <f>VLOOKUP(J18,Daten!$J$2:$K$7,2,0)</f>
        <v>#N/A</v>
      </c>
      <c r="P18" s="13">
        <f>IF(K18&lt;Daten!$A$18,Daten!$B$18,IF(K18&lt;Daten!$A$19,Daten!$B$19,IF(K18&lt;Daten!$A$20,Daten!$B$20,IF(K18&lt;Daten!$A$21,Daten!$B$21,IF(K18&lt;Daten!$A$22,Daten!$B$22,IF(K18&gt;=Daten!$A$22,Daten!$B$23,))))))</f>
        <v>3</v>
      </c>
      <c r="S18" s="23"/>
      <c r="T18" s="23"/>
    </row>
    <row r="19" spans="1:20" ht="16" customHeight="1" x14ac:dyDescent="0.2">
      <c r="A19" s="24">
        <v>8</v>
      </c>
      <c r="B19" s="6" t="s">
        <v>3</v>
      </c>
      <c r="C19" s="18"/>
      <c r="D19" s="18"/>
      <c r="E19" s="18"/>
      <c r="F19" s="18"/>
      <c r="G19" s="20"/>
      <c r="H19" s="20"/>
      <c r="I19" s="2"/>
      <c r="J19" s="2"/>
      <c r="K19" s="2"/>
      <c r="L19" s="26" t="str">
        <f t="shared" ref="L19" si="6">IF(D19="","",N19+O20+P20+Q19)</f>
        <v/>
      </c>
      <c r="M19" s="26" t="str">
        <f>IF(L19="","",IF(L19&lt;=Daten!$J$18,Daten!$K$18,IF(L19&lt;=Daten!$J$19,Daten!$K$19,IF(L19&gt;=Daten!$J$20,Daten!$K$20,))))</f>
        <v/>
      </c>
      <c r="N19" s="14" t="e">
        <f>VLOOKUP(H19,Daten!$D$2:$E$12,2,0)</f>
        <v>#N/A</v>
      </c>
      <c r="O19" s="14"/>
      <c r="Q19" s="13">
        <f>IF(I20-G19&lt;Daten!$E$18,Daten!$F$18,IF(I20-G19&gt;Daten!$E$19,Daten!$F$19,))</f>
        <v>-1</v>
      </c>
      <c r="S19" s="23"/>
      <c r="T19" s="23"/>
    </row>
    <row r="20" spans="1:20" ht="16" customHeight="1" x14ac:dyDescent="0.2">
      <c r="A20" s="25"/>
      <c r="B20" s="3" t="s">
        <v>4</v>
      </c>
      <c r="C20" s="17"/>
      <c r="D20" s="17"/>
      <c r="E20" s="17"/>
      <c r="F20" s="17"/>
      <c r="G20" s="4"/>
      <c r="H20" s="4"/>
      <c r="I20" s="21"/>
      <c r="J20" s="5" t="str">
        <f>IF(I20="","",IF(I20&gt;Daten!$G$12,Daten!$H$12,VLOOKUP(I20,Daten!$G$2:$H$12,2,0)))</f>
        <v/>
      </c>
      <c r="K20" s="21"/>
      <c r="L20" s="27"/>
      <c r="M20" s="27"/>
      <c r="N20" s="15"/>
      <c r="O20" s="14" t="e">
        <f>VLOOKUP(J20,Daten!$J$2:$K$7,2,0)</f>
        <v>#N/A</v>
      </c>
      <c r="P20" s="13">
        <f>IF(K20&lt;Daten!$A$18,Daten!$B$18,IF(K20&lt;Daten!$A$19,Daten!$B$19,IF(K20&lt;Daten!$A$20,Daten!$B$20,IF(K20&lt;Daten!$A$21,Daten!$B$21,IF(K20&lt;Daten!$A$22,Daten!$B$22,IF(K20&gt;=Daten!$A$22,Daten!$B$23,))))))</f>
        <v>3</v>
      </c>
      <c r="S20" s="23"/>
      <c r="T20" s="23"/>
    </row>
    <row r="21" spans="1:20" ht="16" customHeight="1" x14ac:dyDescent="0.2">
      <c r="A21" s="24">
        <v>9</v>
      </c>
      <c r="B21" s="6" t="s">
        <v>3</v>
      </c>
      <c r="C21" s="18"/>
      <c r="D21" s="18"/>
      <c r="E21" s="18"/>
      <c r="F21" s="18"/>
      <c r="G21" s="20"/>
      <c r="H21" s="20"/>
      <c r="I21" s="2"/>
      <c r="J21" s="2"/>
      <c r="K21" s="2"/>
      <c r="L21" s="26" t="str">
        <f t="shared" ref="L21" si="7">IF(D21="","",N21+O22+P22+Q21)</f>
        <v/>
      </c>
      <c r="M21" s="26" t="str">
        <f>IF(L21="","",IF(L21&lt;=Daten!$J$18,Daten!$K$18,IF(L21&lt;=Daten!$J$19,Daten!$K$19,IF(L21&gt;=Daten!$J$20,Daten!$K$20,))))</f>
        <v/>
      </c>
      <c r="N21" s="14" t="e">
        <f>VLOOKUP(H21,Daten!$D$2:$E$12,2,0)</f>
        <v>#N/A</v>
      </c>
      <c r="O21" s="14"/>
      <c r="Q21" s="13">
        <f>IF(I22-G21&lt;Daten!$E$18,Daten!$F$18,IF(I22-G21&gt;Daten!$E$19,Daten!$F$19,))</f>
        <v>-1</v>
      </c>
      <c r="S21" s="23"/>
      <c r="T21" s="23"/>
    </row>
    <row r="22" spans="1:20" ht="16" customHeight="1" x14ac:dyDescent="0.2">
      <c r="A22" s="25"/>
      <c r="B22" s="3" t="s">
        <v>4</v>
      </c>
      <c r="C22" s="17"/>
      <c r="D22" s="17"/>
      <c r="E22" s="17"/>
      <c r="F22" s="17"/>
      <c r="G22" s="4"/>
      <c r="H22" s="4"/>
      <c r="I22" s="21"/>
      <c r="J22" s="5" t="str">
        <f>IF(I22="","",IF(I22&gt;Daten!$G$12,Daten!$H$12,VLOOKUP(I22,Daten!$G$2:$H$12,2,0)))</f>
        <v/>
      </c>
      <c r="K22" s="21"/>
      <c r="L22" s="27"/>
      <c r="M22" s="27"/>
      <c r="N22" s="15"/>
      <c r="O22" s="14" t="e">
        <f>VLOOKUP(J22,Daten!$J$2:$K$7,2,0)</f>
        <v>#N/A</v>
      </c>
      <c r="P22" s="13">
        <f>IF(K22&lt;Daten!$A$18,Daten!$B$18,IF(K22&lt;Daten!$A$19,Daten!$B$19,IF(K22&lt;Daten!$A$20,Daten!$B$20,IF(K22&lt;Daten!$A$21,Daten!$B$21,IF(K22&lt;Daten!$A$22,Daten!$B$22,IF(K22&gt;=Daten!$A$22,Daten!$B$23,))))))</f>
        <v>3</v>
      </c>
      <c r="S22" s="23"/>
      <c r="T22" s="23"/>
    </row>
    <row r="23" spans="1:20" ht="16" customHeight="1" x14ac:dyDescent="0.2">
      <c r="A23" s="24">
        <v>10</v>
      </c>
      <c r="B23" s="6" t="s">
        <v>3</v>
      </c>
      <c r="C23" s="18"/>
      <c r="D23" s="18"/>
      <c r="E23" s="18"/>
      <c r="F23" s="18"/>
      <c r="G23" s="20"/>
      <c r="H23" s="20"/>
      <c r="I23" s="2"/>
      <c r="J23" s="2"/>
      <c r="K23" s="2"/>
      <c r="L23" s="26" t="str">
        <f t="shared" ref="L23" si="8">IF(D23="","",N23+O24+P24+Q23)</f>
        <v/>
      </c>
      <c r="M23" s="26" t="str">
        <f>IF(L23="","",IF(L23&lt;=Daten!$J$18,Daten!$K$18,IF(L23&lt;=Daten!$J$19,Daten!$K$19,IF(L23&gt;=Daten!$J$20,Daten!$K$20,))))</f>
        <v/>
      </c>
      <c r="N23" s="14" t="e">
        <f>VLOOKUP(H23,Daten!$D$2:$E$12,2,0)</f>
        <v>#N/A</v>
      </c>
      <c r="O23" s="14"/>
      <c r="Q23" s="13">
        <f>IF(I24-G23&lt;Daten!$E$18,Daten!$F$18,IF(I24-G23&gt;Daten!$E$19,Daten!$F$19,))</f>
        <v>-1</v>
      </c>
      <c r="S23" s="23"/>
      <c r="T23" s="23"/>
    </row>
    <row r="24" spans="1:20" ht="16" customHeight="1" x14ac:dyDescent="0.2">
      <c r="A24" s="25"/>
      <c r="B24" s="3" t="s">
        <v>4</v>
      </c>
      <c r="C24" s="17"/>
      <c r="D24" s="17"/>
      <c r="E24" s="17"/>
      <c r="F24" s="17"/>
      <c r="G24" s="4"/>
      <c r="H24" s="4"/>
      <c r="I24" s="21"/>
      <c r="J24" s="5" t="str">
        <f>IF(I24="","",IF(I24&gt;Daten!$G$12,Daten!$H$12,VLOOKUP(I24,Daten!$G$2:$H$12,2,0)))</f>
        <v/>
      </c>
      <c r="K24" s="21"/>
      <c r="L24" s="27"/>
      <c r="M24" s="27"/>
      <c r="N24" s="15"/>
      <c r="O24" s="14" t="e">
        <f>VLOOKUP(J24,Daten!$J$2:$K$7,2,0)</f>
        <v>#N/A</v>
      </c>
      <c r="P24" s="13">
        <f>IF(K24&lt;Daten!$A$18,Daten!$B$18,IF(K24&lt;Daten!$A$19,Daten!$B$19,IF(K24&lt;Daten!$A$20,Daten!$B$20,IF(K24&lt;Daten!$A$21,Daten!$B$21,IF(K24&lt;Daten!$A$22,Daten!$B$22,IF(K24&gt;=Daten!$A$22,Daten!$B$23,))))))</f>
        <v>3</v>
      </c>
      <c r="S24" s="23"/>
      <c r="T24" s="23"/>
    </row>
    <row r="25" spans="1:20" ht="16" customHeight="1" x14ac:dyDescent="0.2">
      <c r="A25" s="24">
        <v>11</v>
      </c>
      <c r="B25" s="6" t="s">
        <v>3</v>
      </c>
      <c r="C25" s="18"/>
      <c r="D25" s="18"/>
      <c r="E25" s="18"/>
      <c r="F25" s="18"/>
      <c r="G25" s="20"/>
      <c r="H25" s="20"/>
      <c r="I25" s="2"/>
      <c r="J25" s="2"/>
      <c r="K25" s="2"/>
      <c r="L25" s="26" t="str">
        <f t="shared" ref="L25" si="9">IF(D25="","",N25+O26+P26+Q25)</f>
        <v/>
      </c>
      <c r="M25" s="26" t="str">
        <f>IF(L25="","",IF(L25&lt;=Daten!$J$18,Daten!$K$18,IF(L25&lt;=Daten!$J$19,Daten!$K$19,IF(L25&gt;=Daten!$J$20,Daten!$K$20,))))</f>
        <v/>
      </c>
      <c r="N25" s="14" t="e">
        <f>VLOOKUP(H25,Daten!$D$2:$E$12,2,0)</f>
        <v>#N/A</v>
      </c>
      <c r="O25" s="14"/>
      <c r="Q25" s="13">
        <f>IF(I26-G25&lt;Daten!$E$18,Daten!$F$18,IF(I26-G25&gt;Daten!$E$19,Daten!$F$19,))</f>
        <v>-1</v>
      </c>
      <c r="S25" s="23"/>
      <c r="T25" s="23"/>
    </row>
    <row r="26" spans="1:20" ht="16" customHeight="1" x14ac:dyDescent="0.2">
      <c r="A26" s="25"/>
      <c r="B26" s="3" t="s">
        <v>4</v>
      </c>
      <c r="C26" s="17"/>
      <c r="D26" s="17"/>
      <c r="E26" s="17"/>
      <c r="F26" s="17"/>
      <c r="G26" s="4"/>
      <c r="H26" s="4"/>
      <c r="I26" s="21"/>
      <c r="J26" s="5" t="str">
        <f>IF(I26="","",IF(I26&gt;Daten!$G$12,Daten!$H$12,VLOOKUP(I26,Daten!$G$2:$H$12,2,0)))</f>
        <v/>
      </c>
      <c r="K26" s="21"/>
      <c r="L26" s="27"/>
      <c r="M26" s="27"/>
      <c r="N26" s="15"/>
      <c r="O26" s="14" t="e">
        <f>VLOOKUP(J26,Daten!$J$2:$K$7,2,0)</f>
        <v>#N/A</v>
      </c>
      <c r="P26" s="13">
        <f>IF(K26&lt;Daten!$A$18,Daten!$B$18,IF(K26&lt;Daten!$A$19,Daten!$B$19,IF(K26&lt;Daten!$A$20,Daten!$B$20,IF(K26&lt;Daten!$A$21,Daten!$B$21,IF(K26&lt;Daten!$A$22,Daten!$B$22,IF(K26&gt;=Daten!$A$22,Daten!$B$23,))))))</f>
        <v>3</v>
      </c>
      <c r="S26" s="23"/>
      <c r="T26" s="23"/>
    </row>
    <row r="27" spans="1:20" ht="16" customHeight="1" x14ac:dyDescent="0.2">
      <c r="A27" s="24">
        <v>12</v>
      </c>
      <c r="B27" s="6" t="s">
        <v>3</v>
      </c>
      <c r="C27" s="18"/>
      <c r="D27" s="18"/>
      <c r="E27" s="18"/>
      <c r="F27" s="18"/>
      <c r="G27" s="20"/>
      <c r="H27" s="20"/>
      <c r="I27" s="2"/>
      <c r="J27" s="2"/>
      <c r="K27" s="2"/>
      <c r="L27" s="26" t="str">
        <f t="shared" ref="L27" si="10">IF(D27="","",N27+O28+P28+Q27)</f>
        <v/>
      </c>
      <c r="M27" s="26" t="str">
        <f>IF(L27="","",IF(L27&lt;=Daten!$J$18,Daten!$K$18,IF(L27&lt;=Daten!$J$19,Daten!$K$19,IF(L27&gt;=Daten!$J$20,Daten!$K$20,))))</f>
        <v/>
      </c>
      <c r="N27" s="14" t="e">
        <f>VLOOKUP(H27,Daten!$D$2:$E$12,2,0)</f>
        <v>#N/A</v>
      </c>
      <c r="O27" s="14"/>
      <c r="Q27" s="13">
        <f>IF(I28-G27&lt;Daten!$E$18,Daten!$F$18,IF(I28-G27&gt;Daten!$E$19,Daten!$F$19,))</f>
        <v>-1</v>
      </c>
      <c r="S27" s="23"/>
      <c r="T27" s="23"/>
    </row>
    <row r="28" spans="1:20" ht="16" customHeight="1" x14ac:dyDescent="0.2">
      <c r="A28" s="25"/>
      <c r="B28" s="3" t="s">
        <v>4</v>
      </c>
      <c r="C28" s="17"/>
      <c r="D28" s="17"/>
      <c r="E28" s="17"/>
      <c r="F28" s="17"/>
      <c r="G28" s="4"/>
      <c r="H28" s="4"/>
      <c r="I28" s="21"/>
      <c r="J28" s="5" t="str">
        <f>IF(I28="","",IF(I28&gt;Daten!$G$12,Daten!$H$12,VLOOKUP(I28,Daten!$G$2:$H$12,2,0)))</f>
        <v/>
      </c>
      <c r="K28" s="21"/>
      <c r="L28" s="27"/>
      <c r="M28" s="27"/>
      <c r="N28" s="15"/>
      <c r="O28" s="14" t="e">
        <f>VLOOKUP(J28,Daten!$J$2:$K$7,2,0)</f>
        <v>#N/A</v>
      </c>
      <c r="P28" s="13">
        <f>IF(K28&lt;Daten!$A$18,Daten!$B$18,IF(K28&lt;Daten!$A$19,Daten!$B$19,IF(K28&lt;Daten!$A$20,Daten!$B$20,IF(K28&lt;Daten!$A$21,Daten!$B$21,IF(K28&lt;Daten!$A$22,Daten!$B$22,IF(K28&gt;=Daten!$A$22,Daten!$B$23,))))))</f>
        <v>3</v>
      </c>
      <c r="S28" s="23"/>
      <c r="T28" s="23"/>
    </row>
    <row r="29" spans="1:20" ht="16" customHeight="1" x14ac:dyDescent="0.2">
      <c r="A29" s="24">
        <v>13</v>
      </c>
      <c r="B29" s="6" t="s">
        <v>3</v>
      </c>
      <c r="C29" s="18"/>
      <c r="D29" s="18"/>
      <c r="E29" s="18"/>
      <c r="F29" s="18"/>
      <c r="G29" s="20"/>
      <c r="H29" s="20"/>
      <c r="I29" s="2"/>
      <c r="J29" s="2"/>
      <c r="K29" s="2"/>
      <c r="L29" s="26" t="str">
        <f t="shared" ref="L29" si="11">IF(D29="","",N29+O30+P30+Q29)</f>
        <v/>
      </c>
      <c r="M29" s="26" t="str">
        <f>IF(L29="","",IF(L29&lt;=Daten!$J$18,Daten!$K$18,IF(L29&lt;=Daten!$J$19,Daten!$K$19,IF(L29&gt;=Daten!$J$20,Daten!$K$20,))))</f>
        <v/>
      </c>
      <c r="N29" s="14" t="e">
        <f>VLOOKUP(H29,Daten!$D$2:$E$12,2,0)</f>
        <v>#N/A</v>
      </c>
      <c r="O29" s="14"/>
      <c r="Q29" s="13">
        <f>IF(I30-G29&lt;Daten!$E$18,Daten!$F$18,IF(I30-G29&gt;Daten!$E$19,Daten!$F$19,))</f>
        <v>-1</v>
      </c>
      <c r="S29" s="23"/>
      <c r="T29" s="23"/>
    </row>
    <row r="30" spans="1:20" ht="16" customHeight="1" x14ac:dyDescent="0.2">
      <c r="A30" s="25"/>
      <c r="B30" s="3" t="s">
        <v>4</v>
      </c>
      <c r="C30" s="17"/>
      <c r="D30" s="17"/>
      <c r="E30" s="17"/>
      <c r="F30" s="17"/>
      <c r="G30" s="4"/>
      <c r="H30" s="4"/>
      <c r="I30" s="21"/>
      <c r="J30" s="5" t="str">
        <f>IF(I30="","",IF(I30&gt;Daten!$G$12,Daten!$H$12,VLOOKUP(I30,Daten!$G$2:$H$12,2,0)))</f>
        <v/>
      </c>
      <c r="K30" s="21"/>
      <c r="L30" s="27"/>
      <c r="M30" s="27"/>
      <c r="N30" s="15"/>
      <c r="O30" s="14" t="e">
        <f>VLOOKUP(J30,Daten!$J$2:$K$7,2,0)</f>
        <v>#N/A</v>
      </c>
      <c r="P30" s="13">
        <f>IF(K30&lt;Daten!$A$18,Daten!$B$18,IF(K30&lt;Daten!$A$19,Daten!$B$19,IF(K30&lt;Daten!$A$20,Daten!$B$20,IF(K30&lt;Daten!$A$21,Daten!$B$21,IF(K30&lt;Daten!$A$22,Daten!$B$22,IF(K30&gt;=Daten!$A$22,Daten!$B$23,))))))</f>
        <v>3</v>
      </c>
      <c r="S30" s="23"/>
      <c r="T30" s="23"/>
    </row>
    <row r="31" spans="1:20" ht="16" customHeight="1" x14ac:dyDescent="0.2">
      <c r="A31" s="24">
        <v>14</v>
      </c>
      <c r="B31" s="6" t="s">
        <v>3</v>
      </c>
      <c r="C31" s="18"/>
      <c r="D31" s="18"/>
      <c r="E31" s="18"/>
      <c r="F31" s="18"/>
      <c r="G31" s="20"/>
      <c r="H31" s="20"/>
      <c r="I31" s="2"/>
      <c r="J31" s="2"/>
      <c r="K31" s="2"/>
      <c r="L31" s="26" t="str">
        <f t="shared" ref="L31" si="12">IF(D31="","",N31+O32+P32+Q31)</f>
        <v/>
      </c>
      <c r="M31" s="26" t="str">
        <f>IF(L31="","",IF(L31&lt;=Daten!$J$18,Daten!$K$18,IF(L31&lt;=Daten!$J$19,Daten!$K$19,IF(L31&gt;=Daten!$J$20,Daten!$K$20,))))</f>
        <v/>
      </c>
      <c r="N31" s="14" t="e">
        <f>VLOOKUP(H31,Daten!$D$2:$E$12,2,0)</f>
        <v>#N/A</v>
      </c>
      <c r="O31" s="14"/>
      <c r="Q31" s="13">
        <f>IF(I32-G31&lt;Daten!$E$18,Daten!$F$18,IF(I32-G31&gt;Daten!$E$19,Daten!$F$19,))</f>
        <v>-1</v>
      </c>
      <c r="S31" s="23"/>
      <c r="T31" s="23"/>
    </row>
    <row r="32" spans="1:20" ht="16" customHeight="1" x14ac:dyDescent="0.2">
      <c r="A32" s="25"/>
      <c r="B32" s="3" t="s">
        <v>4</v>
      </c>
      <c r="C32" s="17"/>
      <c r="D32" s="17"/>
      <c r="E32" s="17"/>
      <c r="F32" s="17"/>
      <c r="G32" s="4"/>
      <c r="H32" s="4"/>
      <c r="I32" s="21"/>
      <c r="J32" s="5" t="str">
        <f>IF(I32="","",IF(I32&gt;Daten!$G$12,Daten!$H$12,VLOOKUP(I32,Daten!$G$2:$H$12,2,0)))</f>
        <v/>
      </c>
      <c r="K32" s="21"/>
      <c r="L32" s="27"/>
      <c r="M32" s="27"/>
      <c r="N32" s="15"/>
      <c r="O32" s="14" t="e">
        <f>VLOOKUP(J32,Daten!$J$2:$K$7,2,0)</f>
        <v>#N/A</v>
      </c>
      <c r="P32" s="13">
        <f>IF(K32&lt;Daten!$A$18,Daten!$B$18,IF(K32&lt;Daten!$A$19,Daten!$B$19,IF(K32&lt;Daten!$A$20,Daten!$B$20,IF(K32&lt;Daten!$A$21,Daten!$B$21,IF(K32&lt;Daten!$A$22,Daten!$B$22,IF(K32&gt;=Daten!$A$22,Daten!$B$23,))))))</f>
        <v>3</v>
      </c>
      <c r="S32" s="23"/>
      <c r="T32" s="23"/>
    </row>
    <row r="33" spans="1:20" ht="16" customHeight="1" x14ac:dyDescent="0.2">
      <c r="A33" s="24">
        <v>15</v>
      </c>
      <c r="B33" s="6" t="s">
        <v>3</v>
      </c>
      <c r="C33" s="18"/>
      <c r="D33" s="18"/>
      <c r="E33" s="18"/>
      <c r="F33" s="18"/>
      <c r="G33" s="20"/>
      <c r="H33" s="20"/>
      <c r="I33" s="2"/>
      <c r="J33" s="2"/>
      <c r="K33" s="2"/>
      <c r="L33" s="26" t="str">
        <f t="shared" ref="L33" si="13">IF(D33="","",N33+O34+P34+Q33)</f>
        <v/>
      </c>
      <c r="M33" s="26" t="str">
        <f>IF(L33="","",IF(L33&lt;=Daten!$J$18,Daten!$K$18,IF(L33&lt;=Daten!$J$19,Daten!$K$19,IF(L33&gt;=Daten!$J$20,Daten!$K$20,))))</f>
        <v/>
      </c>
      <c r="N33" s="14" t="e">
        <f>VLOOKUP(H33,Daten!$D$2:$E$12,2,0)</f>
        <v>#N/A</v>
      </c>
      <c r="O33" s="14"/>
      <c r="Q33" s="13">
        <f>IF(I34-G33&lt;Daten!$E$18,Daten!$F$18,IF(I34-G33&gt;Daten!$E$19,Daten!$F$19,))</f>
        <v>-1</v>
      </c>
      <c r="S33" s="23"/>
      <c r="T33" s="23"/>
    </row>
    <row r="34" spans="1:20" ht="16" customHeight="1" x14ac:dyDescent="0.2">
      <c r="A34" s="25"/>
      <c r="B34" s="3" t="s">
        <v>4</v>
      </c>
      <c r="C34" s="17"/>
      <c r="D34" s="17"/>
      <c r="E34" s="17"/>
      <c r="F34" s="17"/>
      <c r="G34" s="4"/>
      <c r="H34" s="4"/>
      <c r="I34" s="21"/>
      <c r="J34" s="5" t="str">
        <f>IF(I34="","",IF(I34&gt;Daten!$G$12,Daten!$H$12,VLOOKUP(I34,Daten!$G$2:$H$12,2,0)))</f>
        <v/>
      </c>
      <c r="K34" s="21"/>
      <c r="L34" s="27"/>
      <c r="M34" s="27"/>
      <c r="N34" s="15"/>
      <c r="O34" s="14" t="e">
        <f>VLOOKUP(J34,Daten!$J$2:$K$7,2,0)</f>
        <v>#N/A</v>
      </c>
      <c r="P34" s="13">
        <f>IF(K34&lt;Daten!$A$18,Daten!$B$18,IF(K34&lt;Daten!$A$19,Daten!$B$19,IF(K34&lt;Daten!$A$20,Daten!$B$20,IF(K34&lt;Daten!$A$21,Daten!$B$21,IF(K34&lt;Daten!$A$22,Daten!$B$22,IF(K34&gt;=Daten!$A$22,Daten!$B$23,))))))</f>
        <v>3</v>
      </c>
      <c r="S34" s="23"/>
      <c r="T34" s="23"/>
    </row>
    <row r="35" spans="1:20" ht="16" customHeight="1" x14ac:dyDescent="0.2">
      <c r="A35" s="24">
        <v>16</v>
      </c>
      <c r="B35" s="6" t="s">
        <v>3</v>
      </c>
      <c r="C35" s="18"/>
      <c r="D35" s="18"/>
      <c r="E35" s="18"/>
      <c r="F35" s="18"/>
      <c r="G35" s="20"/>
      <c r="H35" s="20"/>
      <c r="I35" s="2"/>
      <c r="J35" s="2"/>
      <c r="K35" s="2"/>
      <c r="L35" s="26" t="str">
        <f t="shared" ref="L35" si="14">IF(D35="","",N35+O36+P36+Q35)</f>
        <v/>
      </c>
      <c r="M35" s="26" t="str">
        <f>IF(L35="","",IF(L35&lt;=Daten!$J$18,Daten!$K$18,IF(L35&lt;=Daten!$J$19,Daten!$K$19,IF(L35&gt;=Daten!$J$20,Daten!$K$20,))))</f>
        <v/>
      </c>
      <c r="N35" s="14" t="e">
        <f>VLOOKUP(H35,Daten!$D$2:$E$12,2,0)</f>
        <v>#N/A</v>
      </c>
      <c r="O35" s="14"/>
      <c r="Q35" s="13">
        <f>IF(I36-G35&lt;Daten!$E$18,Daten!$F$18,IF(I36-G35&gt;Daten!$E$19,Daten!$F$19,))</f>
        <v>-1</v>
      </c>
      <c r="S35" s="23"/>
      <c r="T35" s="23"/>
    </row>
    <row r="36" spans="1:20" ht="16" customHeight="1" x14ac:dyDescent="0.2">
      <c r="A36" s="25"/>
      <c r="B36" s="3" t="s">
        <v>4</v>
      </c>
      <c r="C36" s="17"/>
      <c r="D36" s="17"/>
      <c r="E36" s="17"/>
      <c r="F36" s="17"/>
      <c r="G36" s="4"/>
      <c r="H36" s="4"/>
      <c r="I36" s="21"/>
      <c r="J36" s="5" t="str">
        <f>IF(I36="","",IF(I36&gt;Daten!$G$12,Daten!$H$12,VLOOKUP(I36,Daten!$G$2:$H$12,2,0)))</f>
        <v/>
      </c>
      <c r="K36" s="21"/>
      <c r="L36" s="27"/>
      <c r="M36" s="27"/>
      <c r="N36" s="15"/>
      <c r="O36" s="14" t="e">
        <f>VLOOKUP(J36,Daten!$J$2:$K$7,2,0)</f>
        <v>#N/A</v>
      </c>
      <c r="P36" s="13">
        <f>IF(K36&lt;Daten!$A$18,Daten!$B$18,IF(K36&lt;Daten!$A$19,Daten!$B$19,IF(K36&lt;Daten!$A$20,Daten!$B$20,IF(K36&lt;Daten!$A$21,Daten!$B$21,IF(K36&lt;Daten!$A$22,Daten!$B$22,IF(K36&gt;=Daten!$A$22,Daten!$B$23,))))))</f>
        <v>3</v>
      </c>
      <c r="S36" s="23"/>
      <c r="T36" s="23"/>
    </row>
    <row r="37" spans="1:20" ht="16" customHeight="1" x14ac:dyDescent="0.2">
      <c r="A37" s="24">
        <v>17</v>
      </c>
      <c r="B37" s="6" t="s">
        <v>3</v>
      </c>
      <c r="C37" s="18"/>
      <c r="D37" s="18"/>
      <c r="E37" s="18"/>
      <c r="F37" s="18"/>
      <c r="G37" s="20"/>
      <c r="H37" s="20"/>
      <c r="I37" s="2"/>
      <c r="J37" s="2"/>
      <c r="K37" s="2"/>
      <c r="L37" s="26" t="str">
        <f t="shared" ref="L37" si="15">IF(D37="","",N37+O38+P38+Q37)</f>
        <v/>
      </c>
      <c r="M37" s="26" t="str">
        <f>IF(L37="","",IF(L37&lt;=Daten!$J$18,Daten!$K$18,IF(L37&lt;=Daten!$J$19,Daten!$K$19,IF(L37&gt;=Daten!$J$20,Daten!$K$20,))))</f>
        <v/>
      </c>
      <c r="N37" s="14" t="e">
        <f>VLOOKUP(H37,Daten!$D$2:$E$12,2,0)</f>
        <v>#N/A</v>
      </c>
      <c r="O37" s="14"/>
      <c r="Q37" s="13">
        <f>IF(I38-G37&lt;Daten!$E$18,Daten!$F$18,IF(I38-G37&gt;Daten!$E$19,Daten!$F$19,))</f>
        <v>-1</v>
      </c>
      <c r="S37" s="23"/>
      <c r="T37" s="23"/>
    </row>
    <row r="38" spans="1:20" ht="16" customHeight="1" x14ac:dyDescent="0.2">
      <c r="A38" s="25"/>
      <c r="B38" s="3" t="s">
        <v>4</v>
      </c>
      <c r="C38" s="17"/>
      <c r="D38" s="17"/>
      <c r="E38" s="17"/>
      <c r="F38" s="17"/>
      <c r="G38" s="4"/>
      <c r="H38" s="4"/>
      <c r="I38" s="21"/>
      <c r="J38" s="5" t="str">
        <f>IF(I38="","",IF(I38&gt;Daten!$G$12,Daten!$H$12,VLOOKUP(I38,Daten!$G$2:$H$12,2,0)))</f>
        <v/>
      </c>
      <c r="K38" s="21"/>
      <c r="L38" s="27"/>
      <c r="M38" s="27"/>
      <c r="N38" s="15"/>
      <c r="O38" s="14" t="e">
        <f>VLOOKUP(J38,Daten!$J$2:$K$7,2,0)</f>
        <v>#N/A</v>
      </c>
      <c r="P38" s="13">
        <f>IF(K38&lt;Daten!$A$18,Daten!$B$18,IF(K38&lt;Daten!$A$19,Daten!$B$19,IF(K38&lt;Daten!$A$20,Daten!$B$20,IF(K38&lt;Daten!$A$21,Daten!$B$21,IF(K38&lt;Daten!$A$22,Daten!$B$22,IF(K38&gt;=Daten!$A$22,Daten!$B$23,))))))</f>
        <v>3</v>
      </c>
      <c r="S38" s="23"/>
      <c r="T38" s="23"/>
    </row>
    <row r="39" spans="1:20" ht="16" customHeight="1" x14ac:dyDescent="0.2">
      <c r="A39" s="24">
        <v>18</v>
      </c>
      <c r="B39" s="6" t="s">
        <v>3</v>
      </c>
      <c r="C39" s="18"/>
      <c r="D39" s="18"/>
      <c r="E39" s="18"/>
      <c r="F39" s="18"/>
      <c r="G39" s="20"/>
      <c r="H39" s="20"/>
      <c r="I39" s="2"/>
      <c r="J39" s="2"/>
      <c r="K39" s="2"/>
      <c r="L39" s="26" t="str">
        <f t="shared" ref="L39" si="16">IF(D39="","",N39+O40+P40+Q39)</f>
        <v/>
      </c>
      <c r="M39" s="26" t="str">
        <f>IF(L39="","",IF(L39&lt;=Daten!$J$18,Daten!$K$18,IF(L39&lt;=Daten!$J$19,Daten!$K$19,IF(L39&gt;=Daten!$J$20,Daten!$K$20,))))</f>
        <v/>
      </c>
      <c r="N39" s="14" t="e">
        <f>VLOOKUP(H39,Daten!$D$2:$E$12,2,0)</f>
        <v>#N/A</v>
      </c>
      <c r="O39" s="14"/>
      <c r="Q39" s="13">
        <f>IF(I40-G39&lt;Daten!$E$18,Daten!$F$18,IF(I40-G39&gt;Daten!$E$19,Daten!$F$19,))</f>
        <v>-1</v>
      </c>
      <c r="S39" s="23"/>
      <c r="T39" s="23"/>
    </row>
    <row r="40" spans="1:20" ht="16" customHeight="1" x14ac:dyDescent="0.2">
      <c r="A40" s="25"/>
      <c r="B40" s="3" t="s">
        <v>4</v>
      </c>
      <c r="C40" s="17"/>
      <c r="D40" s="17"/>
      <c r="E40" s="17"/>
      <c r="F40" s="17"/>
      <c r="G40" s="4"/>
      <c r="H40" s="4"/>
      <c r="I40" s="21"/>
      <c r="J40" s="5" t="str">
        <f>IF(I40="","",IF(I40&gt;Daten!$G$12,Daten!$H$12,VLOOKUP(I40,Daten!$G$2:$H$12,2,0)))</f>
        <v/>
      </c>
      <c r="K40" s="21"/>
      <c r="L40" s="27"/>
      <c r="M40" s="27"/>
      <c r="N40" s="15"/>
      <c r="O40" s="14" t="e">
        <f>VLOOKUP(J40,Daten!$J$2:$K$7,2,0)</f>
        <v>#N/A</v>
      </c>
      <c r="P40" s="13">
        <f>IF(K40&lt;Daten!$A$18,Daten!$B$18,IF(K40&lt;Daten!$A$19,Daten!$B$19,IF(K40&lt;Daten!$A$20,Daten!$B$20,IF(K40&lt;Daten!$A$21,Daten!$B$21,IF(K40&lt;Daten!$A$22,Daten!$B$22,IF(K40&gt;=Daten!$A$22,Daten!$B$23,))))))</f>
        <v>3</v>
      </c>
      <c r="S40" s="23"/>
      <c r="T40" s="23"/>
    </row>
    <row r="41" spans="1:20" ht="16" customHeight="1" x14ac:dyDescent="0.2">
      <c r="A41" s="24">
        <v>19</v>
      </c>
      <c r="B41" s="6" t="s">
        <v>3</v>
      </c>
      <c r="C41" s="18"/>
      <c r="D41" s="18"/>
      <c r="E41" s="18"/>
      <c r="F41" s="18"/>
      <c r="G41" s="20"/>
      <c r="H41" s="20"/>
      <c r="I41" s="2"/>
      <c r="J41" s="2"/>
      <c r="K41" s="2"/>
      <c r="L41" s="26" t="str">
        <f t="shared" ref="L41" si="17">IF(D41="","",N41+O42+P42+Q41)</f>
        <v/>
      </c>
      <c r="M41" s="26" t="str">
        <f>IF(L41="","",IF(L41&lt;=Daten!$J$18,Daten!$K$18,IF(L41&lt;=Daten!$J$19,Daten!$K$19,IF(L41&gt;=Daten!$J$20,Daten!$K$20,))))</f>
        <v/>
      </c>
      <c r="N41" s="14" t="e">
        <f>VLOOKUP(H41,Daten!$D$2:$E$12,2,0)</f>
        <v>#N/A</v>
      </c>
      <c r="O41" s="14"/>
      <c r="Q41" s="13">
        <f>IF(I42-G41&lt;Daten!$E$18,Daten!$F$18,IF(I42-G41&gt;Daten!$E$19,Daten!$F$19,))</f>
        <v>-1</v>
      </c>
      <c r="S41" s="23"/>
      <c r="T41" s="23"/>
    </row>
    <row r="42" spans="1:20" ht="16" customHeight="1" x14ac:dyDescent="0.2">
      <c r="A42" s="25"/>
      <c r="B42" s="3" t="s">
        <v>4</v>
      </c>
      <c r="C42" s="17"/>
      <c r="D42" s="17"/>
      <c r="E42" s="17"/>
      <c r="F42" s="17"/>
      <c r="G42" s="4"/>
      <c r="H42" s="4"/>
      <c r="I42" s="21"/>
      <c r="J42" s="5" t="str">
        <f>IF(I42="","",IF(I42&gt;Daten!$G$12,Daten!$H$12,VLOOKUP(I42,Daten!$G$2:$H$12,2,0)))</f>
        <v/>
      </c>
      <c r="K42" s="21"/>
      <c r="L42" s="27"/>
      <c r="M42" s="27"/>
      <c r="N42" s="15"/>
      <c r="O42" s="14" t="e">
        <f>VLOOKUP(J42,Daten!$J$2:$K$7,2,0)</f>
        <v>#N/A</v>
      </c>
      <c r="P42" s="13">
        <f>IF(K42&lt;Daten!$A$18,Daten!$B$18,IF(K42&lt;Daten!$A$19,Daten!$B$19,IF(K42&lt;Daten!$A$20,Daten!$B$20,IF(K42&lt;Daten!$A$21,Daten!$B$21,IF(K42&lt;Daten!$A$22,Daten!$B$22,IF(K42&gt;=Daten!$A$22,Daten!$B$23,))))))</f>
        <v>3</v>
      </c>
      <c r="S42" s="23"/>
      <c r="T42" s="23"/>
    </row>
    <row r="43" spans="1:20" ht="16" customHeight="1" x14ac:dyDescent="0.2">
      <c r="A43" s="28">
        <v>20</v>
      </c>
      <c r="B43" s="1" t="s">
        <v>3</v>
      </c>
      <c r="C43" s="16"/>
      <c r="D43" s="16"/>
      <c r="E43" s="16"/>
      <c r="F43" s="16"/>
      <c r="G43" s="19"/>
      <c r="H43" s="19"/>
      <c r="I43" s="2"/>
      <c r="J43" s="2"/>
      <c r="K43" s="2"/>
      <c r="L43" s="26" t="str">
        <f t="shared" ref="L43" si="18">IF(D43="","",N43+O44+P44+Q43)</f>
        <v/>
      </c>
      <c r="M43" s="26" t="str">
        <f>IF(L43="","",IF(L43&lt;=Daten!$J$18,Daten!$K$18,IF(L43&lt;=Daten!$J$19,Daten!$K$19,IF(L43&gt;=Daten!$J$20,Daten!$K$20,))))</f>
        <v/>
      </c>
      <c r="N43" s="14" t="e">
        <f>VLOOKUP(H43,Daten!$D$2:$E$12,2,0)</f>
        <v>#N/A</v>
      </c>
      <c r="O43" s="14"/>
      <c r="Q43" s="13">
        <f>IF(I44-G43&lt;Daten!$E$18,Daten!$F$18,IF(I44-G43&gt;Daten!$E$19,Daten!$F$19,))</f>
        <v>-1</v>
      </c>
      <c r="S43" s="23"/>
      <c r="T43" s="23"/>
    </row>
    <row r="44" spans="1:20" ht="16" customHeight="1" x14ac:dyDescent="0.2">
      <c r="A44" s="25"/>
      <c r="B44" s="3" t="s">
        <v>4</v>
      </c>
      <c r="C44" s="17"/>
      <c r="D44" s="17"/>
      <c r="E44" s="17"/>
      <c r="F44" s="17"/>
      <c r="G44" s="4"/>
      <c r="H44" s="4"/>
      <c r="I44" s="21"/>
      <c r="J44" s="5" t="str">
        <f>IF(I44="","",IF(I44&gt;Daten!$G$12,Daten!$H$12,VLOOKUP(I44,Daten!$G$2:$H$12,2,0)))</f>
        <v/>
      </c>
      <c r="K44" s="21"/>
      <c r="L44" s="27"/>
      <c r="M44" s="27"/>
      <c r="N44" s="15"/>
      <c r="O44" s="14" t="e">
        <f>VLOOKUP(J44,Daten!$J$2:$K$7,2,0)</f>
        <v>#N/A</v>
      </c>
      <c r="P44" s="13">
        <f>IF(K44&lt;Daten!$A$18,Daten!$B$18,IF(K44&lt;Daten!$A$19,Daten!$B$19,IF(K44&lt;Daten!$A$20,Daten!$B$20,IF(K44&lt;Daten!$A$21,Daten!$B$21,IF(K44&lt;Daten!$A$22,Daten!$B$22,IF(K44&gt;=Daten!$A$22,Daten!$B$23,))))))</f>
        <v>3</v>
      </c>
      <c r="S44" s="23"/>
      <c r="T44" s="23"/>
    </row>
    <row r="45" spans="1:20" ht="16" customHeight="1" x14ac:dyDescent="0.2">
      <c r="A45" s="24">
        <v>21</v>
      </c>
      <c r="B45" s="6" t="s">
        <v>3</v>
      </c>
      <c r="C45" s="18"/>
      <c r="D45" s="18"/>
      <c r="E45" s="18"/>
      <c r="F45" s="18"/>
      <c r="G45" s="20"/>
      <c r="H45" s="20"/>
      <c r="I45" s="2"/>
      <c r="J45" s="2"/>
      <c r="K45" s="2"/>
      <c r="L45" s="26" t="str">
        <f t="shared" ref="L45" si="19">IF(D45="","",N45+O46+P46+Q45)</f>
        <v/>
      </c>
      <c r="M45" s="26" t="str">
        <f>IF(L45="","",IF(L45&lt;=Daten!$J$18,Daten!$K$18,IF(L45&lt;=Daten!$J$19,Daten!$K$19,IF(L45&gt;=Daten!$J$20,Daten!$K$20,))))</f>
        <v/>
      </c>
      <c r="N45" s="14" t="e">
        <f>VLOOKUP(H45,Daten!$D$2:$E$12,2,0)</f>
        <v>#N/A</v>
      </c>
      <c r="O45" s="14"/>
      <c r="Q45" s="13">
        <f>IF(I46-G45&lt;Daten!$E$18,Daten!$F$18,IF(I46-G45&gt;Daten!$E$19,Daten!$F$19,))</f>
        <v>-1</v>
      </c>
      <c r="S45" s="23"/>
      <c r="T45" s="23"/>
    </row>
    <row r="46" spans="1:20" ht="16" customHeight="1" x14ac:dyDescent="0.2">
      <c r="A46" s="25"/>
      <c r="B46" s="3" t="s">
        <v>4</v>
      </c>
      <c r="C46" s="17"/>
      <c r="D46" s="17"/>
      <c r="E46" s="17"/>
      <c r="F46" s="17"/>
      <c r="G46" s="4"/>
      <c r="H46" s="4"/>
      <c r="I46" s="21"/>
      <c r="J46" s="5" t="str">
        <f>IF(I46="","",IF(I46&gt;Daten!$G$12,Daten!$H$12,VLOOKUP(I46,Daten!$G$2:$H$12,2,0)))</f>
        <v/>
      </c>
      <c r="K46" s="21"/>
      <c r="L46" s="27"/>
      <c r="M46" s="27"/>
      <c r="N46" s="15"/>
      <c r="O46" s="14" t="e">
        <f>VLOOKUP(J46,Daten!$J$2:$K$7,2,0)</f>
        <v>#N/A</v>
      </c>
      <c r="P46" s="13">
        <f>IF(K46&lt;Daten!$A$18,Daten!$B$18,IF(K46&lt;Daten!$A$19,Daten!$B$19,IF(K46&lt;Daten!$A$20,Daten!$B$20,IF(K46&lt;Daten!$A$21,Daten!$B$21,IF(K46&lt;Daten!$A$22,Daten!$B$22,IF(K46&gt;=Daten!$A$22,Daten!$B$23,))))))</f>
        <v>3</v>
      </c>
      <c r="S46" s="23"/>
      <c r="T46" s="23"/>
    </row>
    <row r="47" spans="1:20" ht="16" customHeight="1" x14ac:dyDescent="0.2">
      <c r="A47" s="24">
        <v>22</v>
      </c>
      <c r="B47" s="6" t="s">
        <v>3</v>
      </c>
      <c r="C47" s="18"/>
      <c r="D47" s="18"/>
      <c r="E47" s="18"/>
      <c r="F47" s="18"/>
      <c r="G47" s="20"/>
      <c r="H47" s="20"/>
      <c r="I47" s="2"/>
      <c r="J47" s="2"/>
      <c r="K47" s="2"/>
      <c r="L47" s="26" t="str">
        <f t="shared" ref="L47" si="20">IF(D47="","",N47+O48+P48+Q47)</f>
        <v/>
      </c>
      <c r="M47" s="26" t="str">
        <f>IF(L47="","",IF(L47&lt;=Daten!$J$18,Daten!$K$18,IF(L47&lt;=Daten!$J$19,Daten!$K$19,IF(L47&gt;=Daten!$J$20,Daten!$K$20,))))</f>
        <v/>
      </c>
      <c r="N47" s="14" t="e">
        <f>VLOOKUP(H47,Daten!$D$2:$E$12,2,0)</f>
        <v>#N/A</v>
      </c>
      <c r="O47" s="14"/>
      <c r="Q47" s="13">
        <f>IF(I48-G47&lt;Daten!$E$18,Daten!$F$18,IF(I48-G47&gt;Daten!$E$19,Daten!$F$19,))</f>
        <v>-1</v>
      </c>
      <c r="S47" s="23"/>
      <c r="T47" s="23"/>
    </row>
    <row r="48" spans="1:20" ht="16" customHeight="1" x14ac:dyDescent="0.2">
      <c r="A48" s="25"/>
      <c r="B48" s="3" t="s">
        <v>4</v>
      </c>
      <c r="C48" s="17"/>
      <c r="D48" s="17"/>
      <c r="E48" s="17"/>
      <c r="F48" s="17"/>
      <c r="G48" s="4"/>
      <c r="H48" s="4"/>
      <c r="I48" s="21"/>
      <c r="J48" s="5" t="str">
        <f>IF(I48="","",IF(I48&gt;Daten!$G$12,Daten!$H$12,VLOOKUP(I48,Daten!$G$2:$H$12,2,0)))</f>
        <v/>
      </c>
      <c r="K48" s="21"/>
      <c r="L48" s="27"/>
      <c r="M48" s="27"/>
      <c r="N48" s="15"/>
      <c r="O48" s="14" t="e">
        <f>VLOOKUP(J48,Daten!$J$2:$K$7,2,0)</f>
        <v>#N/A</v>
      </c>
      <c r="P48" s="13">
        <f>IF(K48&lt;Daten!$A$18,Daten!$B$18,IF(K48&lt;Daten!$A$19,Daten!$B$19,IF(K48&lt;Daten!$A$20,Daten!$B$20,IF(K48&lt;Daten!$A$21,Daten!$B$21,IF(K48&lt;Daten!$A$22,Daten!$B$22,IF(K48&gt;=Daten!$A$22,Daten!$B$23,))))))</f>
        <v>3</v>
      </c>
      <c r="S48" s="23"/>
      <c r="T48" s="23"/>
    </row>
    <row r="49" spans="1:20" ht="16" customHeight="1" x14ac:dyDescent="0.2">
      <c r="A49" s="24">
        <v>23</v>
      </c>
      <c r="B49" s="6" t="s">
        <v>3</v>
      </c>
      <c r="C49" s="18"/>
      <c r="D49" s="18"/>
      <c r="E49" s="18"/>
      <c r="F49" s="18"/>
      <c r="G49" s="20"/>
      <c r="H49" s="20"/>
      <c r="I49" s="2"/>
      <c r="J49" s="2"/>
      <c r="K49" s="2"/>
      <c r="L49" s="26" t="str">
        <f t="shared" ref="L49" si="21">IF(D49="","",N49+O50+P50+Q49)</f>
        <v/>
      </c>
      <c r="M49" s="26" t="str">
        <f>IF(L49="","",IF(L49&lt;=Daten!$J$18,Daten!$K$18,IF(L49&lt;=Daten!$J$19,Daten!$K$19,IF(L49&gt;=Daten!$J$20,Daten!$K$20,))))</f>
        <v/>
      </c>
      <c r="N49" s="14" t="e">
        <f>VLOOKUP(H49,Daten!$D$2:$E$12,2,0)</f>
        <v>#N/A</v>
      </c>
      <c r="O49" s="14"/>
      <c r="Q49" s="13">
        <f>IF(I50-G49&lt;Daten!$E$18,Daten!$F$18,IF(I50-G49&gt;Daten!$E$19,Daten!$F$19,))</f>
        <v>-1</v>
      </c>
      <c r="S49" s="23"/>
      <c r="T49" s="23"/>
    </row>
    <row r="50" spans="1:20" ht="16" customHeight="1" x14ac:dyDescent="0.2">
      <c r="A50" s="25"/>
      <c r="B50" s="3" t="s">
        <v>4</v>
      </c>
      <c r="C50" s="17"/>
      <c r="D50" s="17"/>
      <c r="E50" s="17"/>
      <c r="F50" s="17"/>
      <c r="G50" s="4"/>
      <c r="H50" s="4"/>
      <c r="I50" s="21"/>
      <c r="J50" s="5" t="str">
        <f>IF(I50="","",IF(I50&gt;Daten!$G$12,Daten!$H$12,VLOOKUP(I50,Daten!$G$2:$H$12,2,0)))</f>
        <v/>
      </c>
      <c r="K50" s="21"/>
      <c r="L50" s="27"/>
      <c r="M50" s="27"/>
      <c r="N50" s="15"/>
      <c r="O50" s="14" t="e">
        <f>VLOOKUP(J50,Daten!$J$2:$K$7,2,0)</f>
        <v>#N/A</v>
      </c>
      <c r="P50" s="13">
        <f>IF(K50&lt;Daten!$A$18,Daten!$B$18,IF(K50&lt;Daten!$A$19,Daten!$B$19,IF(K50&lt;Daten!$A$20,Daten!$B$20,IF(K50&lt;Daten!$A$21,Daten!$B$21,IF(K50&lt;Daten!$A$22,Daten!$B$22,IF(K50&gt;=Daten!$A$22,Daten!$B$23,))))))</f>
        <v>3</v>
      </c>
      <c r="S50" s="23"/>
      <c r="T50" s="23"/>
    </row>
    <row r="51" spans="1:20" ht="16" customHeight="1" x14ac:dyDescent="0.2">
      <c r="A51" s="24">
        <v>24</v>
      </c>
      <c r="B51" s="6" t="s">
        <v>3</v>
      </c>
      <c r="C51" s="18"/>
      <c r="D51" s="18"/>
      <c r="E51" s="18"/>
      <c r="F51" s="18"/>
      <c r="G51" s="20"/>
      <c r="H51" s="20"/>
      <c r="I51" s="2"/>
      <c r="J51" s="2"/>
      <c r="K51" s="2"/>
      <c r="L51" s="26" t="str">
        <f t="shared" ref="L51" si="22">IF(D51="","",N51+O52+P52+Q51)</f>
        <v/>
      </c>
      <c r="M51" s="26" t="str">
        <f>IF(L51="","",IF(L51&lt;=Daten!$J$18,Daten!$K$18,IF(L51&lt;=Daten!$J$19,Daten!$K$19,IF(L51&gt;=Daten!$J$20,Daten!$K$20,))))</f>
        <v/>
      </c>
      <c r="N51" s="14" t="e">
        <f>VLOOKUP(H51,Daten!$D$2:$E$12,2,0)</f>
        <v>#N/A</v>
      </c>
      <c r="O51" s="14"/>
      <c r="Q51" s="13">
        <f>IF(I52-G51&lt;Daten!$E$18,Daten!$F$18,IF(I52-G51&gt;Daten!$E$19,Daten!$F$19,))</f>
        <v>-1</v>
      </c>
      <c r="S51" s="23"/>
      <c r="T51" s="23"/>
    </row>
    <row r="52" spans="1:20" ht="16" customHeight="1" x14ac:dyDescent="0.2">
      <c r="A52" s="25"/>
      <c r="B52" s="3" t="s">
        <v>4</v>
      </c>
      <c r="C52" s="17"/>
      <c r="D52" s="17"/>
      <c r="E52" s="17"/>
      <c r="F52" s="17"/>
      <c r="G52" s="4"/>
      <c r="H52" s="4"/>
      <c r="I52" s="21"/>
      <c r="J52" s="5" t="str">
        <f>IF(I52="","",IF(I52&gt;Daten!$G$12,Daten!$H$12,VLOOKUP(I52,Daten!$G$2:$H$12,2,0)))</f>
        <v/>
      </c>
      <c r="K52" s="21"/>
      <c r="L52" s="27"/>
      <c r="M52" s="27"/>
      <c r="N52" s="15"/>
      <c r="O52" s="14" t="e">
        <f>VLOOKUP(J52,Daten!$J$2:$K$7,2,0)</f>
        <v>#N/A</v>
      </c>
      <c r="P52" s="13">
        <f>IF(K52&lt;Daten!$A$18,Daten!$B$18,IF(K52&lt;Daten!$A$19,Daten!$B$19,IF(K52&lt;Daten!$A$20,Daten!$B$20,IF(K52&lt;Daten!$A$21,Daten!$B$21,IF(K52&lt;Daten!$A$22,Daten!$B$22,IF(K52&gt;=Daten!$A$22,Daten!$B$23,))))))</f>
        <v>3</v>
      </c>
      <c r="S52" s="23"/>
      <c r="T52" s="23"/>
    </row>
    <row r="53" spans="1:20" ht="16" customHeight="1" x14ac:dyDescent="0.2">
      <c r="A53" s="24">
        <v>25</v>
      </c>
      <c r="B53" s="6" t="s">
        <v>3</v>
      </c>
      <c r="C53" s="18"/>
      <c r="D53" s="18"/>
      <c r="E53" s="18"/>
      <c r="F53" s="18"/>
      <c r="G53" s="20"/>
      <c r="H53" s="20"/>
      <c r="I53" s="2"/>
      <c r="J53" s="2"/>
      <c r="K53" s="2"/>
      <c r="L53" s="26" t="str">
        <f t="shared" ref="L53" si="23">IF(D53="","",N53+O54+P54+Q53)</f>
        <v/>
      </c>
      <c r="M53" s="26" t="str">
        <f>IF(L53="","",IF(L53&lt;=Daten!$J$18,Daten!$K$18,IF(L53&lt;=Daten!$J$19,Daten!$K$19,IF(L53&gt;=Daten!$J$20,Daten!$K$20,))))</f>
        <v/>
      </c>
      <c r="N53" s="14" t="e">
        <f>VLOOKUP(H53,Daten!$D$2:$E$12,2,0)</f>
        <v>#N/A</v>
      </c>
      <c r="O53" s="14"/>
      <c r="Q53" s="13">
        <f>IF(I54-G53&lt;Daten!$E$18,Daten!$F$18,IF(I54-G53&gt;Daten!$E$19,Daten!$F$19,))</f>
        <v>-1</v>
      </c>
      <c r="S53" s="23"/>
      <c r="T53" s="23"/>
    </row>
    <row r="54" spans="1:20" ht="16" customHeight="1" x14ac:dyDescent="0.2">
      <c r="A54" s="25"/>
      <c r="B54" s="3" t="s">
        <v>4</v>
      </c>
      <c r="C54" s="17"/>
      <c r="D54" s="17"/>
      <c r="E54" s="17"/>
      <c r="F54" s="17"/>
      <c r="G54" s="4"/>
      <c r="H54" s="4"/>
      <c r="I54" s="21"/>
      <c r="J54" s="5" t="str">
        <f>IF(I54="","",IF(I54&gt;Daten!$G$12,Daten!$H$12,VLOOKUP(I54,Daten!$G$2:$H$12,2,0)))</f>
        <v/>
      </c>
      <c r="K54" s="21"/>
      <c r="L54" s="27"/>
      <c r="M54" s="27"/>
      <c r="N54" s="15"/>
      <c r="O54" s="14" t="e">
        <f>VLOOKUP(J54,Daten!$J$2:$K$7,2,0)</f>
        <v>#N/A</v>
      </c>
      <c r="P54" s="13">
        <f>IF(K54&lt;Daten!$A$18,Daten!$B$18,IF(K54&lt;Daten!$A$19,Daten!$B$19,IF(K54&lt;Daten!$A$20,Daten!$B$20,IF(K54&lt;Daten!$A$21,Daten!$B$21,IF(K54&lt;Daten!$A$22,Daten!$B$22,IF(K54&gt;=Daten!$A$22,Daten!$B$23,))))))</f>
        <v>3</v>
      </c>
      <c r="S54" s="23"/>
      <c r="T54" s="23"/>
    </row>
  </sheetData>
  <sheetProtection algorithmName="SHA-512" hashValue="G7eFclvpNzSeeT182TrEPkG9ujkiOOhU2RfOj5Fy902DqpFZdMIyQen6dOSuT1RdundAtzJT1TK14uQKVbtEzQ==" saltValue="UTJ4Q0U3FrMAaWVmzxX1iA==" spinCount="100000" sheet="1" objects="1" scenarios="1" selectLockedCells="1"/>
  <mergeCells count="75">
    <mergeCell ref="A5:A6"/>
    <mergeCell ref="L5:L6"/>
    <mergeCell ref="M5:M6"/>
    <mergeCell ref="A7:A8"/>
    <mergeCell ref="L7:L8"/>
    <mergeCell ref="M7:M8"/>
    <mergeCell ref="A9:A10"/>
    <mergeCell ref="L9:L10"/>
    <mergeCell ref="M9:M10"/>
    <mergeCell ref="A11:A12"/>
    <mergeCell ref="L11:L12"/>
    <mergeCell ref="M11:M12"/>
    <mergeCell ref="A13:A14"/>
    <mergeCell ref="L13:L14"/>
    <mergeCell ref="M13:M14"/>
    <mergeCell ref="A15:A16"/>
    <mergeCell ref="L15:L16"/>
    <mergeCell ref="M15:M16"/>
    <mergeCell ref="A17:A18"/>
    <mergeCell ref="L17:L18"/>
    <mergeCell ref="M17:M18"/>
    <mergeCell ref="A19:A20"/>
    <mergeCell ref="L19:L20"/>
    <mergeCell ref="M19:M20"/>
    <mergeCell ref="A21:A22"/>
    <mergeCell ref="L21:L22"/>
    <mergeCell ref="M21:M22"/>
    <mergeCell ref="A23:A24"/>
    <mergeCell ref="L23:L24"/>
    <mergeCell ref="M23:M24"/>
    <mergeCell ref="A25:A26"/>
    <mergeCell ref="L25:L26"/>
    <mergeCell ref="M25:M26"/>
    <mergeCell ref="A27:A28"/>
    <mergeCell ref="L27:L28"/>
    <mergeCell ref="M27:M28"/>
    <mergeCell ref="A29:A30"/>
    <mergeCell ref="L29:L30"/>
    <mergeCell ref="M29:M30"/>
    <mergeCell ref="A31:A32"/>
    <mergeCell ref="L31:L32"/>
    <mergeCell ref="M31:M32"/>
    <mergeCell ref="A33:A34"/>
    <mergeCell ref="L33:L34"/>
    <mergeCell ref="M33:M34"/>
    <mergeCell ref="A35:A36"/>
    <mergeCell ref="L35:L36"/>
    <mergeCell ref="M35:M36"/>
    <mergeCell ref="A37:A38"/>
    <mergeCell ref="L37:L38"/>
    <mergeCell ref="M37:M38"/>
    <mergeCell ref="A39:A40"/>
    <mergeCell ref="L39:L40"/>
    <mergeCell ref="M39:M40"/>
    <mergeCell ref="A41:A42"/>
    <mergeCell ref="L41:L42"/>
    <mergeCell ref="M41:M42"/>
    <mergeCell ref="A43:A44"/>
    <mergeCell ref="L43:L44"/>
    <mergeCell ref="M43:M44"/>
    <mergeCell ref="A45:A46"/>
    <mergeCell ref="L45:L46"/>
    <mergeCell ref="M45:M46"/>
    <mergeCell ref="A47:A48"/>
    <mergeCell ref="L47:L48"/>
    <mergeCell ref="M47:M48"/>
    <mergeCell ref="A53:A54"/>
    <mergeCell ref="L53:L54"/>
    <mergeCell ref="M53:M54"/>
    <mergeCell ref="A49:A50"/>
    <mergeCell ref="L49:L50"/>
    <mergeCell ref="M49:M50"/>
    <mergeCell ref="A51:A52"/>
    <mergeCell ref="L51:L52"/>
    <mergeCell ref="M51:M52"/>
  </mergeCells>
  <conditionalFormatting sqref="M5:M54">
    <cfRule type="containsText" dxfId="5" priority="1" operator="containsText" text="A">
      <formula>NOT(ISERROR(SEARCH("A",M5)))</formula>
    </cfRule>
    <cfRule type="containsText" dxfId="4" priority="2" operator="containsText" text="Elite">
      <formula>NOT(ISERROR(SEARCH("Elite",M5)))</formula>
    </cfRule>
    <cfRule type="containsText" dxfId="3" priority="3" operator="containsText" text="B">
      <formula>NOT(ISERROR(SEARCH("B",M5)))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99FC24-4D30-9941-A760-9047B89FF51C}">
          <x14:formula1>
            <xm:f>Daten!$D$2:$D$12</xm:f>
          </x14:formula1>
          <xm:sqref>H5 H7 H9 H11 H13 H15 H17 H19 H21 H23 H25 H27 H29 H31 H33 H35 H37 H39 H41 H43 H45 H47 H49 H51 H53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6"/>
  <sheetViews>
    <sheetView tabSelected="1" workbookViewId="0">
      <selection activeCell="L6" sqref="L6"/>
    </sheetView>
  </sheetViews>
  <sheetFormatPr baseColWidth="10" defaultRowHeight="16" x14ac:dyDescent="0.2"/>
  <cols>
    <col min="1" max="1" width="8" customWidth="1"/>
    <col min="2" max="2" width="13.33203125" customWidth="1"/>
    <col min="4" max="6" width="18.33203125" customWidth="1"/>
    <col min="7" max="7" width="11" customWidth="1"/>
    <col min="9" max="9" width="15.1640625" customWidth="1"/>
    <col min="12" max="12" width="15.6640625" customWidth="1"/>
    <col min="13" max="13" width="11.1640625" customWidth="1"/>
  </cols>
  <sheetData>
    <row r="1" spans="1:20" ht="31" x14ac:dyDescent="0.35">
      <c r="A1" s="12" t="str">
        <f>"Meldeformular JuSeKo-Cup "&amp;Daten!B1</f>
        <v>Meldeformular JuSeKo-Cup 2022</v>
      </c>
    </row>
    <row r="2" spans="1:20" ht="21" x14ac:dyDescent="0.25">
      <c r="A2" s="11" t="s">
        <v>46</v>
      </c>
      <c r="O2" s="23"/>
      <c r="P2" s="23"/>
      <c r="Q2" s="23"/>
      <c r="R2" s="23"/>
      <c r="S2" s="23"/>
      <c r="T2" s="23"/>
    </row>
    <row r="3" spans="1:20" x14ac:dyDescent="0.2">
      <c r="O3" s="13" t="s">
        <v>9</v>
      </c>
      <c r="P3" s="13" t="s">
        <v>10</v>
      </c>
      <c r="Q3" s="13" t="s">
        <v>11</v>
      </c>
      <c r="R3" s="13" t="s">
        <v>33</v>
      </c>
      <c r="S3" s="13" t="s">
        <v>43</v>
      </c>
      <c r="T3" s="23"/>
    </row>
    <row r="4" spans="1:20" x14ac:dyDescent="0.2">
      <c r="A4" s="7" t="s">
        <v>2</v>
      </c>
      <c r="B4" s="8"/>
      <c r="C4" s="9" t="s">
        <v>13</v>
      </c>
      <c r="D4" s="9" t="s">
        <v>5</v>
      </c>
      <c r="E4" s="9" t="s">
        <v>6</v>
      </c>
      <c r="F4" s="9" t="s">
        <v>7</v>
      </c>
      <c r="G4" s="9" t="s">
        <v>42</v>
      </c>
      <c r="H4" s="10" t="s">
        <v>8</v>
      </c>
      <c r="I4" s="10" t="s">
        <v>9</v>
      </c>
      <c r="J4" s="10" t="s">
        <v>8</v>
      </c>
      <c r="K4" s="10" t="s">
        <v>10</v>
      </c>
      <c r="L4" s="10" t="s">
        <v>11</v>
      </c>
      <c r="M4" s="9" t="s">
        <v>12</v>
      </c>
      <c r="N4" s="9" t="s">
        <v>9</v>
      </c>
      <c r="O4" s="13"/>
      <c r="P4" s="13"/>
      <c r="Q4" s="13"/>
      <c r="R4" s="13"/>
      <c r="S4" s="13"/>
      <c r="T4" s="23"/>
    </row>
    <row r="5" spans="1:20" x14ac:dyDescent="0.2">
      <c r="A5" s="28">
        <v>1</v>
      </c>
      <c r="B5" s="1" t="s">
        <v>3</v>
      </c>
      <c r="C5" s="16"/>
      <c r="D5" s="16"/>
      <c r="E5" s="16"/>
      <c r="F5" s="16"/>
      <c r="G5" s="16"/>
      <c r="H5" s="19"/>
      <c r="I5" s="19"/>
      <c r="J5" s="2"/>
      <c r="K5" s="2"/>
      <c r="L5" s="2"/>
      <c r="M5" s="26" t="str">
        <f>IF(D5="","",O5+P6+Q6+R5+S5)</f>
        <v/>
      </c>
      <c r="N5" s="26" t="str">
        <f>IF(M5="","",IF(M5&lt;=Daten!$J$18,Daten!$K$18,IF(M5&lt;=Daten!$J$19,Daten!$K$19,IF(M5&gt;=Daten!$J$20,Daten!$K$20,))))</f>
        <v/>
      </c>
      <c r="O5" s="14" t="e">
        <f>VLOOKUP(I5,Daten!$D$2:$E$12,2,0)</f>
        <v>#N/A</v>
      </c>
      <c r="P5" s="14"/>
      <c r="Q5" s="14"/>
      <c r="R5" s="14">
        <f>IF(J6-H5&lt;Daten!$E$18,Daten!$F$18,IF(J6-H5&gt;Daten!$E$19,Daten!$F$19,))</f>
        <v>-1</v>
      </c>
      <c r="S5" s="13">
        <f>IF(G5=Daten!$A$27,Daten!$B$27,)</f>
        <v>0</v>
      </c>
      <c r="T5" s="23"/>
    </row>
    <row r="6" spans="1:20" x14ac:dyDescent="0.2">
      <c r="A6" s="25"/>
      <c r="B6" s="3" t="s">
        <v>4</v>
      </c>
      <c r="C6" s="17"/>
      <c r="D6" s="17"/>
      <c r="E6" s="17"/>
      <c r="F6" s="17"/>
      <c r="G6" s="17"/>
      <c r="H6" s="4"/>
      <c r="I6" s="4"/>
      <c r="J6" s="21"/>
      <c r="K6" s="5" t="str">
        <f>IF(J6="","",IF(J6&gt;Daten!$G$12,Daten!$H$12,VLOOKUP(J6,Daten!$G$2:$H$12,2,0)))</f>
        <v/>
      </c>
      <c r="L6" s="21"/>
      <c r="M6" s="27"/>
      <c r="N6" s="27"/>
      <c r="O6" s="15"/>
      <c r="P6" s="14" t="e">
        <f>VLOOKUP(K6,Daten!$J$2:$K$7,2,0)</f>
        <v>#N/A</v>
      </c>
      <c r="Q6" s="14">
        <f>IF(L6&lt;Daten!$A$18,Daten!$B$18,IF(L6&lt;Daten!$A$19,Daten!$B$19,IF(L6&lt;Daten!$A$20,Daten!$B$20,IF(L6&lt;Daten!$A$21,Daten!$B$21,IF(L6&lt;Daten!$A$22,Daten!$B$22,IF(L6&gt;=Daten!$A$22,Daten!$B$23,))))))</f>
        <v>3</v>
      </c>
      <c r="R6" s="14"/>
      <c r="S6" s="13">
        <f>IF(G6=Daten!$A$27,Daten!$B$27,)</f>
        <v>0</v>
      </c>
      <c r="T6" s="23"/>
    </row>
    <row r="7" spans="1:20" ht="16" customHeight="1" x14ac:dyDescent="0.2">
      <c r="A7" s="24">
        <v>2</v>
      </c>
      <c r="B7" s="6" t="s">
        <v>3</v>
      </c>
      <c r="C7" s="18"/>
      <c r="D7" s="18"/>
      <c r="E7" s="18"/>
      <c r="F7" s="18"/>
      <c r="G7" s="18"/>
      <c r="H7" s="20"/>
      <c r="I7" s="20"/>
      <c r="J7" s="2"/>
      <c r="K7" s="2"/>
      <c r="L7" s="2"/>
      <c r="M7" s="26" t="str">
        <f t="shared" ref="M7" si="0">IF(D7="","",O7+P8+Q8+R7+S7)</f>
        <v/>
      </c>
      <c r="N7" s="26" t="str">
        <f>IF(M7="","",IF(M7&lt;=Daten!$J$18,Daten!$K$18,IF(M7&lt;=Daten!$J$19,Daten!$K$19,IF(M7&gt;=Daten!$J$20,Daten!$K$20,))))</f>
        <v/>
      </c>
      <c r="O7" s="14" t="e">
        <f>VLOOKUP(I7,Daten!$D$2:$E$12,2,0)</f>
        <v>#N/A</v>
      </c>
      <c r="P7" s="14"/>
      <c r="Q7" s="13"/>
      <c r="R7" s="13">
        <f>IF(J8-H7&lt;Daten!$E$18,Daten!$F$18,IF(J8-H7&gt;Daten!$E$19,Daten!$F$19,))</f>
        <v>-1</v>
      </c>
      <c r="S7" s="13">
        <f>IF(G7=Daten!$A$27,Daten!$B$27,)</f>
        <v>0</v>
      </c>
      <c r="T7" s="23"/>
    </row>
    <row r="8" spans="1:20" ht="16" customHeight="1" x14ac:dyDescent="0.2">
      <c r="A8" s="25"/>
      <c r="B8" s="3" t="s">
        <v>4</v>
      </c>
      <c r="C8" s="17"/>
      <c r="D8" s="17"/>
      <c r="E8" s="17"/>
      <c r="F8" s="17"/>
      <c r="G8" s="17"/>
      <c r="H8" s="4"/>
      <c r="I8" s="4"/>
      <c r="J8" s="21"/>
      <c r="K8" s="5" t="str">
        <f>IF(J8="","",IF(J8&gt;Daten!$G$12,Daten!$H$12,VLOOKUP(J8,Daten!$G$2:$H$12,2,0)))</f>
        <v/>
      </c>
      <c r="L8" s="21"/>
      <c r="M8" s="27"/>
      <c r="N8" s="27"/>
      <c r="O8" s="15"/>
      <c r="P8" s="14" t="e">
        <f>VLOOKUP(K8,Daten!$J$2:$K$7,2,0)</f>
        <v>#N/A</v>
      </c>
      <c r="Q8" s="13">
        <f>IF(L8&lt;Daten!$A$18,Daten!$B$18,IF(L8&lt;Daten!$A$19,Daten!$B$19,IF(L8&lt;Daten!$A$20,Daten!$B$20,IF(L8&lt;Daten!$A$21,Daten!$B$21,IF(L8&lt;Daten!$A$22,Daten!$B$22,IF(L8&gt;=Daten!$A$22,Daten!$B$23,))))))</f>
        <v>3</v>
      </c>
      <c r="R8" s="13"/>
      <c r="S8" s="13">
        <f>IF(G8=Daten!$A$27,Daten!$B$27,)</f>
        <v>0</v>
      </c>
      <c r="T8" s="23"/>
    </row>
    <row r="9" spans="1:20" ht="16" customHeight="1" x14ac:dyDescent="0.2">
      <c r="A9" s="24">
        <v>3</v>
      </c>
      <c r="B9" s="6" t="s">
        <v>3</v>
      </c>
      <c r="C9" s="18"/>
      <c r="D9" s="18"/>
      <c r="E9" s="18"/>
      <c r="F9" s="18"/>
      <c r="G9" s="18"/>
      <c r="H9" s="20"/>
      <c r="I9" s="20"/>
      <c r="J9" s="2"/>
      <c r="K9" s="2"/>
      <c r="L9" s="2"/>
      <c r="M9" s="26" t="str">
        <f t="shared" ref="M9" si="1">IF(D9="","",O9+P10+Q10+R9+S9)</f>
        <v/>
      </c>
      <c r="N9" s="26" t="str">
        <f>IF(M9="","",IF(M9&lt;=Daten!$J$18,Daten!$K$18,IF(M9&lt;=Daten!$J$19,Daten!$K$19,IF(M9&gt;=Daten!$J$20,Daten!$K$20,))))</f>
        <v/>
      </c>
      <c r="O9" s="14" t="e">
        <f>VLOOKUP(I9,Daten!$D$2:$E$12,2,0)</f>
        <v>#N/A</v>
      </c>
      <c r="P9" s="14"/>
      <c r="Q9" s="13"/>
      <c r="R9" s="13">
        <f>IF(J10-H9&lt;Daten!$E$18,Daten!$F$18,IF(J10-H9&gt;Daten!$E$19,Daten!$F$19,))</f>
        <v>-1</v>
      </c>
      <c r="S9" s="13">
        <f>IF(G9=Daten!$A$27,Daten!$B$27,)</f>
        <v>0</v>
      </c>
      <c r="T9" s="23"/>
    </row>
    <row r="10" spans="1:20" ht="16" customHeight="1" x14ac:dyDescent="0.2">
      <c r="A10" s="25"/>
      <c r="B10" s="3" t="s">
        <v>4</v>
      </c>
      <c r="C10" s="17"/>
      <c r="D10" s="17"/>
      <c r="E10" s="17"/>
      <c r="F10" s="17"/>
      <c r="G10" s="17"/>
      <c r="H10" s="4"/>
      <c r="I10" s="4"/>
      <c r="J10" s="21"/>
      <c r="K10" s="5" t="str">
        <f>IF(J10="","",IF(J10&gt;Daten!$G$12,Daten!$H$12,VLOOKUP(J10,Daten!$G$2:$H$12,2,0)))</f>
        <v/>
      </c>
      <c r="L10" s="21"/>
      <c r="M10" s="27"/>
      <c r="N10" s="27"/>
      <c r="O10" s="15"/>
      <c r="P10" s="14" t="e">
        <f>VLOOKUP(K10,Daten!$J$2:$K$7,2,0)</f>
        <v>#N/A</v>
      </c>
      <c r="Q10" s="13">
        <f>IF(L10&lt;Daten!$A$18,Daten!$B$18,IF(L10&lt;Daten!$A$19,Daten!$B$19,IF(L10&lt;Daten!$A$20,Daten!$B$20,IF(L10&lt;Daten!$A$21,Daten!$B$21,IF(L10&lt;Daten!$A$22,Daten!$B$22,IF(L10&gt;=Daten!$A$22,Daten!$B$23,))))))</f>
        <v>3</v>
      </c>
      <c r="R10" s="13"/>
      <c r="S10" s="13">
        <f>IF(G10=Daten!$A$27,Daten!$B$27,)</f>
        <v>0</v>
      </c>
      <c r="T10" s="23"/>
    </row>
    <row r="11" spans="1:20" ht="16" customHeight="1" x14ac:dyDescent="0.2">
      <c r="A11" s="24">
        <v>4</v>
      </c>
      <c r="B11" s="6" t="s">
        <v>3</v>
      </c>
      <c r="C11" s="18"/>
      <c r="D11" s="18"/>
      <c r="E11" s="18"/>
      <c r="F11" s="18"/>
      <c r="G11" s="18"/>
      <c r="H11" s="20"/>
      <c r="I11" s="20"/>
      <c r="J11" s="2"/>
      <c r="K11" s="2"/>
      <c r="L11" s="2"/>
      <c r="M11" s="26" t="str">
        <f t="shared" ref="M11" si="2">IF(D11="","",O11+P12+Q12+R11+S11)</f>
        <v/>
      </c>
      <c r="N11" s="26" t="str">
        <f>IF(M11="","",IF(M11&lt;=Daten!$J$18,Daten!$K$18,IF(M11&lt;=Daten!$J$19,Daten!$K$19,IF(M11&gt;=Daten!$J$20,Daten!$K$20,))))</f>
        <v/>
      </c>
      <c r="O11" s="14" t="e">
        <f>VLOOKUP(I11,Daten!$D$2:$E$12,2,0)</f>
        <v>#N/A</v>
      </c>
      <c r="P11" s="14"/>
      <c r="Q11" s="13"/>
      <c r="R11" s="13">
        <f>IF(J12-H11&lt;Daten!$E$18,Daten!$F$18,IF(J12-H11&gt;Daten!$E$19,Daten!$F$19,))</f>
        <v>-1</v>
      </c>
      <c r="S11" s="13">
        <f>IF(G11=Daten!$A$27,Daten!$B$27,)</f>
        <v>0</v>
      </c>
      <c r="T11" s="23"/>
    </row>
    <row r="12" spans="1:20" ht="16" customHeight="1" x14ac:dyDescent="0.2">
      <c r="A12" s="25"/>
      <c r="B12" s="3" t="s">
        <v>4</v>
      </c>
      <c r="C12" s="17"/>
      <c r="D12" s="17"/>
      <c r="E12" s="17"/>
      <c r="F12" s="17"/>
      <c r="G12" s="17"/>
      <c r="H12" s="4"/>
      <c r="I12" s="4"/>
      <c r="J12" s="21"/>
      <c r="K12" s="5" t="str">
        <f>IF(J12="","",IF(J12&gt;Daten!$G$12,Daten!$H$12,VLOOKUP(J12,Daten!$G$2:$H$12,2,0)))</f>
        <v/>
      </c>
      <c r="L12" s="21"/>
      <c r="M12" s="27"/>
      <c r="N12" s="27"/>
      <c r="O12" s="15"/>
      <c r="P12" s="14" t="e">
        <f>VLOOKUP(K12,Daten!$J$2:$K$7,2,0)</f>
        <v>#N/A</v>
      </c>
      <c r="Q12" s="13">
        <f>IF(L12&lt;Daten!$A$18,Daten!$B$18,IF(L12&lt;Daten!$A$19,Daten!$B$19,IF(L12&lt;Daten!$A$20,Daten!$B$20,IF(L12&lt;Daten!$A$21,Daten!$B$21,IF(L12&lt;Daten!$A$22,Daten!$B$22,IF(L12&gt;=Daten!$A$22,Daten!$B$23,))))))</f>
        <v>3</v>
      </c>
      <c r="R12" s="13"/>
      <c r="S12" s="13">
        <f>IF(G12=Daten!$A$27,Daten!$B$27,)</f>
        <v>0</v>
      </c>
      <c r="T12" s="23"/>
    </row>
    <row r="13" spans="1:20" ht="16" customHeight="1" x14ac:dyDescent="0.2">
      <c r="A13" s="24">
        <v>5</v>
      </c>
      <c r="B13" s="6" t="s">
        <v>3</v>
      </c>
      <c r="C13" s="18"/>
      <c r="D13" s="18"/>
      <c r="E13" s="18"/>
      <c r="F13" s="18"/>
      <c r="G13" s="18"/>
      <c r="H13" s="20"/>
      <c r="I13" s="20"/>
      <c r="J13" s="2"/>
      <c r="K13" s="2"/>
      <c r="L13" s="2"/>
      <c r="M13" s="26" t="str">
        <f t="shared" ref="M13" si="3">IF(D13="","",O13+P14+Q14+R13+S13)</f>
        <v/>
      </c>
      <c r="N13" s="26" t="str">
        <f>IF(M13="","",IF(M13&lt;=Daten!$J$18,Daten!$K$18,IF(M13&lt;=Daten!$J$19,Daten!$K$19,IF(M13&gt;=Daten!$J$20,Daten!$K$20,))))</f>
        <v/>
      </c>
      <c r="O13" s="14" t="e">
        <f>VLOOKUP(I13,Daten!$D$2:$E$12,2,0)</f>
        <v>#N/A</v>
      </c>
      <c r="P13" s="14"/>
      <c r="Q13" s="13"/>
      <c r="R13" s="13">
        <f>IF(J14-H13&lt;Daten!$E$18,Daten!$F$18,IF(J14-H13&gt;Daten!$E$19,Daten!$F$19,))</f>
        <v>-1</v>
      </c>
      <c r="S13" s="13">
        <f>IF(G13=Daten!$A$27,Daten!$B$27,)</f>
        <v>0</v>
      </c>
      <c r="T13" s="23"/>
    </row>
    <row r="14" spans="1:20" ht="16" customHeight="1" x14ac:dyDescent="0.2">
      <c r="A14" s="25"/>
      <c r="B14" s="3" t="s">
        <v>4</v>
      </c>
      <c r="C14" s="17"/>
      <c r="D14" s="17"/>
      <c r="E14" s="17"/>
      <c r="F14" s="17"/>
      <c r="G14" s="17"/>
      <c r="H14" s="4"/>
      <c r="I14" s="4"/>
      <c r="J14" s="21"/>
      <c r="K14" s="5" t="str">
        <f>IF(J14="","",IF(J14&gt;Daten!$G$12,Daten!$H$12,VLOOKUP(J14,Daten!$G$2:$H$12,2,0)))</f>
        <v/>
      </c>
      <c r="L14" s="21"/>
      <c r="M14" s="27"/>
      <c r="N14" s="27"/>
      <c r="O14" s="15"/>
      <c r="P14" s="14" t="e">
        <f>VLOOKUP(K14,Daten!$J$2:$K$7,2,0)</f>
        <v>#N/A</v>
      </c>
      <c r="Q14" s="13">
        <f>IF(L14&lt;Daten!$A$18,Daten!$B$18,IF(L14&lt;Daten!$A$19,Daten!$B$19,IF(L14&lt;Daten!$A$20,Daten!$B$20,IF(L14&lt;Daten!$A$21,Daten!$B$21,IF(L14&lt;Daten!$A$22,Daten!$B$22,IF(L14&gt;=Daten!$A$22,Daten!$B$23,))))))</f>
        <v>3</v>
      </c>
      <c r="R14" s="13"/>
      <c r="S14" s="13">
        <f>IF(G14=Daten!$A$27,Daten!$B$27,)</f>
        <v>0</v>
      </c>
      <c r="T14" s="23"/>
    </row>
    <row r="15" spans="1:20" ht="16" customHeight="1" x14ac:dyDescent="0.2">
      <c r="A15" s="24">
        <v>6</v>
      </c>
      <c r="B15" s="6" t="s">
        <v>3</v>
      </c>
      <c r="C15" s="18"/>
      <c r="D15" s="18"/>
      <c r="E15" s="18"/>
      <c r="F15" s="18"/>
      <c r="G15" s="18"/>
      <c r="H15" s="20"/>
      <c r="I15" s="20"/>
      <c r="J15" s="2"/>
      <c r="K15" s="2"/>
      <c r="L15" s="2"/>
      <c r="M15" s="26" t="str">
        <f t="shared" ref="M15" si="4">IF(D15="","",O15+P16+Q16+R15+S15)</f>
        <v/>
      </c>
      <c r="N15" s="26" t="str">
        <f>IF(M15="","",IF(M15&lt;=Daten!$J$18,Daten!$K$18,IF(M15&lt;=Daten!$J$19,Daten!$K$19,IF(M15&gt;=Daten!$J$20,Daten!$K$20,))))</f>
        <v/>
      </c>
      <c r="O15" s="14" t="e">
        <f>VLOOKUP(I15,Daten!$D$2:$E$12,2,0)</f>
        <v>#N/A</v>
      </c>
      <c r="P15" s="14"/>
      <c r="Q15" s="13"/>
      <c r="R15" s="13">
        <f>IF(J16-H15&lt;Daten!$E$18,Daten!$F$18,IF(J16-H15&gt;Daten!$E$19,Daten!$F$19,))</f>
        <v>-1</v>
      </c>
      <c r="S15" s="13">
        <f>IF(G15=Daten!$A$27,Daten!$B$27,)</f>
        <v>0</v>
      </c>
      <c r="T15" s="23"/>
    </row>
    <row r="16" spans="1:20" ht="16" customHeight="1" x14ac:dyDescent="0.2">
      <c r="A16" s="25"/>
      <c r="B16" s="3" t="s">
        <v>4</v>
      </c>
      <c r="C16" s="17"/>
      <c r="D16" s="17"/>
      <c r="E16" s="17"/>
      <c r="F16" s="17"/>
      <c r="G16" s="17"/>
      <c r="H16" s="4"/>
      <c r="I16" s="4"/>
      <c r="J16" s="21"/>
      <c r="K16" s="5" t="str">
        <f>IF(J16="","",IF(J16&gt;Daten!$G$12,Daten!$H$12,VLOOKUP(J16,Daten!$G$2:$H$12,2,0)))</f>
        <v/>
      </c>
      <c r="L16" s="21"/>
      <c r="M16" s="27"/>
      <c r="N16" s="27"/>
      <c r="O16" s="15"/>
      <c r="P16" s="14" t="e">
        <f>VLOOKUP(K16,Daten!$J$2:$K$7,2,0)</f>
        <v>#N/A</v>
      </c>
      <c r="Q16" s="13">
        <f>IF(L16&lt;Daten!$A$18,Daten!$B$18,IF(L16&lt;Daten!$A$19,Daten!$B$19,IF(L16&lt;Daten!$A$20,Daten!$B$20,IF(L16&lt;Daten!$A$21,Daten!$B$21,IF(L16&lt;Daten!$A$22,Daten!$B$22,IF(L16&gt;=Daten!$A$22,Daten!$B$23,))))))</f>
        <v>3</v>
      </c>
      <c r="R16" s="13"/>
      <c r="S16" s="13">
        <f>IF(G16=Daten!$A$27,Daten!$B$27,)</f>
        <v>0</v>
      </c>
      <c r="T16" s="23"/>
    </row>
    <row r="17" spans="1:20" ht="16" customHeight="1" x14ac:dyDescent="0.2">
      <c r="A17" s="24">
        <v>7</v>
      </c>
      <c r="B17" s="6" t="s">
        <v>3</v>
      </c>
      <c r="C17" s="18"/>
      <c r="D17" s="18"/>
      <c r="E17" s="18"/>
      <c r="F17" s="18"/>
      <c r="G17" s="18"/>
      <c r="H17" s="20"/>
      <c r="I17" s="20"/>
      <c r="J17" s="2"/>
      <c r="K17" s="2"/>
      <c r="L17" s="2"/>
      <c r="M17" s="26" t="str">
        <f t="shared" ref="M17" si="5">IF(D17="","",O17+P18+Q18+R17+S17)</f>
        <v/>
      </c>
      <c r="N17" s="26" t="str">
        <f>IF(M17="","",IF(M17&lt;=Daten!$J$18,Daten!$K$18,IF(M17&lt;=Daten!$J$19,Daten!$K$19,IF(M17&gt;=Daten!$J$20,Daten!$K$20,))))</f>
        <v/>
      </c>
      <c r="O17" s="14" t="e">
        <f>VLOOKUP(I17,Daten!$D$2:$E$12,2,0)</f>
        <v>#N/A</v>
      </c>
      <c r="P17" s="14"/>
      <c r="Q17" s="13"/>
      <c r="R17" s="13">
        <f>IF(J18-H17&lt;Daten!$E$18,Daten!$F$18,IF(J18-H17&gt;Daten!$E$19,Daten!$F$19,))</f>
        <v>-1</v>
      </c>
      <c r="S17" s="13">
        <f>IF(G17=Daten!$A$27,Daten!$B$27,)</f>
        <v>0</v>
      </c>
      <c r="T17" s="23"/>
    </row>
    <row r="18" spans="1:20" ht="16" customHeight="1" x14ac:dyDescent="0.2">
      <c r="A18" s="25"/>
      <c r="B18" s="3" t="s">
        <v>4</v>
      </c>
      <c r="C18" s="17"/>
      <c r="D18" s="17"/>
      <c r="E18" s="17"/>
      <c r="F18" s="17"/>
      <c r="G18" s="17"/>
      <c r="H18" s="4"/>
      <c r="I18" s="4"/>
      <c r="J18" s="21"/>
      <c r="K18" s="5" t="str">
        <f>IF(J18="","",IF(J18&gt;Daten!$G$12,Daten!$H$12,VLOOKUP(J18,Daten!$G$2:$H$12,2,0)))</f>
        <v/>
      </c>
      <c r="L18" s="21"/>
      <c r="M18" s="27"/>
      <c r="N18" s="27"/>
      <c r="O18" s="15"/>
      <c r="P18" s="14" t="e">
        <f>VLOOKUP(K18,Daten!$J$2:$K$7,2,0)</f>
        <v>#N/A</v>
      </c>
      <c r="Q18" s="13">
        <f>IF(L18&lt;Daten!$A$18,Daten!$B$18,IF(L18&lt;Daten!$A$19,Daten!$B$19,IF(L18&lt;Daten!$A$20,Daten!$B$20,IF(L18&lt;Daten!$A$21,Daten!$B$21,IF(L18&lt;Daten!$A$22,Daten!$B$22,IF(L18&gt;=Daten!$A$22,Daten!$B$23,))))))</f>
        <v>3</v>
      </c>
      <c r="R18" s="13"/>
      <c r="S18" s="13">
        <f>IF(G18=Daten!$A$27,Daten!$B$27,)</f>
        <v>0</v>
      </c>
      <c r="T18" s="23"/>
    </row>
    <row r="19" spans="1:20" ht="16" customHeight="1" x14ac:dyDescent="0.2">
      <c r="A19" s="24">
        <v>8</v>
      </c>
      <c r="B19" s="6" t="s">
        <v>3</v>
      </c>
      <c r="C19" s="18"/>
      <c r="D19" s="18"/>
      <c r="E19" s="18"/>
      <c r="F19" s="18"/>
      <c r="G19" s="18"/>
      <c r="H19" s="20"/>
      <c r="I19" s="20"/>
      <c r="J19" s="2"/>
      <c r="K19" s="2"/>
      <c r="L19" s="2"/>
      <c r="M19" s="26" t="str">
        <f t="shared" ref="M19" si="6">IF(D19="","",O19+P20+Q20+R19+S19)</f>
        <v/>
      </c>
      <c r="N19" s="26" t="str">
        <f>IF(M19="","",IF(M19&lt;=Daten!$J$18,Daten!$K$18,IF(M19&lt;=Daten!$J$19,Daten!$K$19,IF(M19&gt;=Daten!$J$20,Daten!$K$20,))))</f>
        <v/>
      </c>
      <c r="O19" s="14" t="e">
        <f>VLOOKUP(I19,Daten!$D$2:$E$12,2,0)</f>
        <v>#N/A</v>
      </c>
      <c r="P19" s="14"/>
      <c r="Q19" s="13"/>
      <c r="R19" s="13">
        <f>IF(J20-H19&lt;Daten!$E$18,Daten!$F$18,IF(J20-H19&gt;Daten!$E$19,Daten!$F$19,))</f>
        <v>-1</v>
      </c>
      <c r="S19" s="13">
        <f>IF(G19=Daten!$A$27,Daten!$B$27,)</f>
        <v>0</v>
      </c>
      <c r="T19" s="23"/>
    </row>
    <row r="20" spans="1:20" ht="16" customHeight="1" x14ac:dyDescent="0.2">
      <c r="A20" s="25"/>
      <c r="B20" s="3" t="s">
        <v>4</v>
      </c>
      <c r="C20" s="17"/>
      <c r="D20" s="17"/>
      <c r="E20" s="17"/>
      <c r="F20" s="17"/>
      <c r="G20" s="17"/>
      <c r="H20" s="4"/>
      <c r="I20" s="4"/>
      <c r="J20" s="21"/>
      <c r="K20" s="5" t="str">
        <f>IF(J20="","",IF(J20&gt;Daten!$G$12,Daten!$H$12,VLOOKUP(J20,Daten!$G$2:$H$12,2,0)))</f>
        <v/>
      </c>
      <c r="L20" s="21"/>
      <c r="M20" s="27"/>
      <c r="N20" s="27"/>
      <c r="O20" s="15"/>
      <c r="P20" s="14" t="e">
        <f>VLOOKUP(K20,Daten!$J$2:$K$7,2,0)</f>
        <v>#N/A</v>
      </c>
      <c r="Q20" s="13">
        <f>IF(L20&lt;Daten!$A$18,Daten!$B$18,IF(L20&lt;Daten!$A$19,Daten!$B$19,IF(L20&lt;Daten!$A$20,Daten!$B$20,IF(L20&lt;Daten!$A$21,Daten!$B$21,IF(L20&lt;Daten!$A$22,Daten!$B$22,IF(L20&gt;=Daten!$A$22,Daten!$B$23,))))))</f>
        <v>3</v>
      </c>
      <c r="R20" s="13"/>
      <c r="S20" s="13">
        <f>IF(G20=Daten!$A$27,Daten!$B$27,)</f>
        <v>0</v>
      </c>
      <c r="T20" s="23"/>
    </row>
    <row r="21" spans="1:20" ht="16" customHeight="1" x14ac:dyDescent="0.2">
      <c r="A21" s="24">
        <v>9</v>
      </c>
      <c r="B21" s="6" t="s">
        <v>3</v>
      </c>
      <c r="C21" s="18"/>
      <c r="D21" s="18"/>
      <c r="E21" s="18"/>
      <c r="F21" s="18"/>
      <c r="G21" s="18"/>
      <c r="H21" s="20"/>
      <c r="I21" s="20"/>
      <c r="J21" s="2"/>
      <c r="K21" s="2"/>
      <c r="L21" s="2"/>
      <c r="M21" s="26" t="str">
        <f t="shared" ref="M21" si="7">IF(D21="","",O21+P22+Q22+R21+S21)</f>
        <v/>
      </c>
      <c r="N21" s="26" t="str">
        <f>IF(M21="","",IF(M21&lt;=Daten!$J$18,Daten!$K$18,IF(M21&lt;=Daten!$J$19,Daten!$K$19,IF(M21&gt;=Daten!$J$20,Daten!$K$20,))))</f>
        <v/>
      </c>
      <c r="O21" s="14" t="e">
        <f>VLOOKUP(I21,Daten!$D$2:$E$12,2,0)</f>
        <v>#N/A</v>
      </c>
      <c r="P21" s="14"/>
      <c r="Q21" s="13"/>
      <c r="R21" s="13">
        <f>IF(J22-H21&lt;Daten!$E$18,Daten!$F$18,IF(J22-H21&gt;Daten!$E$19,Daten!$F$19,))</f>
        <v>-1</v>
      </c>
      <c r="S21" s="13">
        <f>IF(G21=Daten!$A$27,Daten!$B$27,)</f>
        <v>0</v>
      </c>
      <c r="T21" s="23"/>
    </row>
    <row r="22" spans="1:20" ht="16" customHeight="1" x14ac:dyDescent="0.2">
      <c r="A22" s="25"/>
      <c r="B22" s="3" t="s">
        <v>4</v>
      </c>
      <c r="C22" s="17"/>
      <c r="D22" s="17"/>
      <c r="E22" s="17"/>
      <c r="F22" s="17"/>
      <c r="G22" s="17"/>
      <c r="H22" s="4"/>
      <c r="I22" s="4"/>
      <c r="J22" s="21"/>
      <c r="K22" s="5" t="str">
        <f>IF(J22="","",IF(J22&gt;Daten!$G$12,Daten!$H$12,VLOOKUP(J22,Daten!$G$2:$H$12,2,0)))</f>
        <v/>
      </c>
      <c r="L22" s="21"/>
      <c r="M22" s="27"/>
      <c r="N22" s="27"/>
      <c r="O22" s="15"/>
      <c r="P22" s="14" t="e">
        <f>VLOOKUP(K22,Daten!$J$2:$K$7,2,0)</f>
        <v>#N/A</v>
      </c>
      <c r="Q22" s="13">
        <f>IF(L22&lt;Daten!$A$18,Daten!$B$18,IF(L22&lt;Daten!$A$19,Daten!$B$19,IF(L22&lt;Daten!$A$20,Daten!$B$20,IF(L22&lt;Daten!$A$21,Daten!$B$21,IF(L22&lt;Daten!$A$22,Daten!$B$22,IF(L22&gt;=Daten!$A$22,Daten!$B$23,))))))</f>
        <v>3</v>
      </c>
      <c r="R22" s="13"/>
      <c r="S22" s="13">
        <f>IF(G22=Daten!$A$27,Daten!$B$27,)</f>
        <v>0</v>
      </c>
      <c r="T22" s="23"/>
    </row>
    <row r="23" spans="1:20" ht="16" customHeight="1" x14ac:dyDescent="0.2">
      <c r="A23" s="24">
        <v>10</v>
      </c>
      <c r="B23" s="6" t="s">
        <v>3</v>
      </c>
      <c r="C23" s="18"/>
      <c r="D23" s="18"/>
      <c r="E23" s="18"/>
      <c r="F23" s="18"/>
      <c r="G23" s="18"/>
      <c r="H23" s="20"/>
      <c r="I23" s="20"/>
      <c r="J23" s="2"/>
      <c r="K23" s="2"/>
      <c r="L23" s="2"/>
      <c r="M23" s="26" t="str">
        <f t="shared" ref="M23" si="8">IF(D23="","",O23+P24+Q24+R23+S23)</f>
        <v/>
      </c>
      <c r="N23" s="26" t="str">
        <f>IF(M23="","",IF(M23&lt;=Daten!$J$18,Daten!$K$18,IF(M23&lt;=Daten!$J$19,Daten!$K$19,IF(M23&gt;=Daten!$J$20,Daten!$K$20,))))</f>
        <v/>
      </c>
      <c r="O23" s="14" t="e">
        <f>VLOOKUP(I23,Daten!$D$2:$E$12,2,0)</f>
        <v>#N/A</v>
      </c>
      <c r="P23" s="14"/>
      <c r="Q23" s="13"/>
      <c r="R23" s="13">
        <f>IF(J24-H23&lt;Daten!$E$18,Daten!$F$18,IF(J24-H23&gt;Daten!$E$19,Daten!$F$19,))</f>
        <v>-1</v>
      </c>
      <c r="S23" s="13">
        <f>IF(G23=Daten!$A$27,Daten!$B$27,)</f>
        <v>0</v>
      </c>
      <c r="T23" s="23"/>
    </row>
    <row r="24" spans="1:20" ht="16" customHeight="1" x14ac:dyDescent="0.2">
      <c r="A24" s="25"/>
      <c r="B24" s="3" t="s">
        <v>4</v>
      </c>
      <c r="C24" s="17"/>
      <c r="D24" s="17"/>
      <c r="E24" s="17"/>
      <c r="F24" s="17"/>
      <c r="G24" s="17"/>
      <c r="H24" s="4"/>
      <c r="I24" s="4"/>
      <c r="J24" s="21"/>
      <c r="K24" s="5" t="str">
        <f>IF(J24="","",IF(J24&gt;Daten!$G$12,Daten!$H$12,VLOOKUP(J24,Daten!$G$2:$H$12,2,0)))</f>
        <v/>
      </c>
      <c r="L24" s="21"/>
      <c r="M24" s="27"/>
      <c r="N24" s="27"/>
      <c r="O24" s="15"/>
      <c r="P24" s="14" t="e">
        <f>VLOOKUP(K24,Daten!$J$2:$K$7,2,0)</f>
        <v>#N/A</v>
      </c>
      <c r="Q24" s="13">
        <f>IF(L24&lt;Daten!$A$18,Daten!$B$18,IF(L24&lt;Daten!$A$19,Daten!$B$19,IF(L24&lt;Daten!$A$20,Daten!$B$20,IF(L24&lt;Daten!$A$21,Daten!$B$21,IF(L24&lt;Daten!$A$22,Daten!$B$22,IF(L24&gt;=Daten!$A$22,Daten!$B$23,))))))</f>
        <v>3</v>
      </c>
      <c r="R24" s="13"/>
      <c r="S24" s="13">
        <f>IF(G24=Daten!$A$27,Daten!$B$27,)</f>
        <v>0</v>
      </c>
      <c r="T24" s="23"/>
    </row>
    <row r="25" spans="1:20" ht="16" customHeight="1" x14ac:dyDescent="0.2">
      <c r="A25" s="24">
        <v>11</v>
      </c>
      <c r="B25" s="6" t="s">
        <v>3</v>
      </c>
      <c r="C25" s="18"/>
      <c r="D25" s="18"/>
      <c r="E25" s="18"/>
      <c r="F25" s="18"/>
      <c r="G25" s="18"/>
      <c r="H25" s="20"/>
      <c r="I25" s="20"/>
      <c r="J25" s="2"/>
      <c r="K25" s="2"/>
      <c r="L25" s="2"/>
      <c r="M25" s="26" t="str">
        <f t="shared" ref="M25" si="9">IF(D25="","",O25+P26+Q26+R25+S25)</f>
        <v/>
      </c>
      <c r="N25" s="26" t="str">
        <f>IF(M25="","",IF(M25&lt;=Daten!$J$18,Daten!$K$18,IF(M25&lt;=Daten!$J$19,Daten!$K$19,IF(M25&gt;=Daten!$J$20,Daten!$K$20,))))</f>
        <v/>
      </c>
      <c r="O25" s="14" t="e">
        <f>VLOOKUP(I25,Daten!$D$2:$E$12,2,0)</f>
        <v>#N/A</v>
      </c>
      <c r="P25" s="14"/>
      <c r="Q25" s="13"/>
      <c r="R25" s="13">
        <f>IF(J26-H25&lt;Daten!$E$18,Daten!$F$18,IF(J26-H25&gt;Daten!$E$19,Daten!$F$19,))</f>
        <v>-1</v>
      </c>
      <c r="S25" s="13">
        <f>IF(G25=Daten!$A$27,Daten!$B$27,)</f>
        <v>0</v>
      </c>
      <c r="T25" s="23"/>
    </row>
    <row r="26" spans="1:20" ht="16" customHeight="1" x14ac:dyDescent="0.2">
      <c r="A26" s="25"/>
      <c r="B26" s="3" t="s">
        <v>4</v>
      </c>
      <c r="C26" s="17"/>
      <c r="D26" s="17"/>
      <c r="E26" s="17"/>
      <c r="F26" s="17"/>
      <c r="G26" s="17"/>
      <c r="H26" s="4"/>
      <c r="I26" s="4"/>
      <c r="J26" s="21"/>
      <c r="K26" s="5" t="str">
        <f>IF(J26="","",IF(J26&gt;Daten!$G$12,Daten!$H$12,VLOOKUP(J26,Daten!$G$2:$H$12,2,0)))</f>
        <v/>
      </c>
      <c r="L26" s="21"/>
      <c r="M26" s="27"/>
      <c r="N26" s="27"/>
      <c r="O26" s="15"/>
      <c r="P26" s="14" t="e">
        <f>VLOOKUP(K26,Daten!$J$2:$K$7,2,0)</f>
        <v>#N/A</v>
      </c>
      <c r="Q26" s="13">
        <f>IF(L26&lt;Daten!$A$18,Daten!$B$18,IF(L26&lt;Daten!$A$19,Daten!$B$19,IF(L26&lt;Daten!$A$20,Daten!$B$20,IF(L26&lt;Daten!$A$21,Daten!$B$21,IF(L26&lt;Daten!$A$22,Daten!$B$22,IF(L26&gt;=Daten!$A$22,Daten!$B$23,))))))</f>
        <v>3</v>
      </c>
      <c r="R26" s="13"/>
      <c r="S26" s="13">
        <f>IF(G26=Daten!$A$27,Daten!$B$27,)</f>
        <v>0</v>
      </c>
      <c r="T26" s="23"/>
    </row>
    <row r="27" spans="1:20" ht="16" customHeight="1" x14ac:dyDescent="0.2">
      <c r="A27" s="24">
        <v>12</v>
      </c>
      <c r="B27" s="6" t="s">
        <v>3</v>
      </c>
      <c r="C27" s="18"/>
      <c r="D27" s="18"/>
      <c r="E27" s="18"/>
      <c r="F27" s="18"/>
      <c r="G27" s="18"/>
      <c r="H27" s="20"/>
      <c r="I27" s="20"/>
      <c r="J27" s="2"/>
      <c r="K27" s="2"/>
      <c r="L27" s="2"/>
      <c r="M27" s="26" t="str">
        <f t="shared" ref="M27" si="10">IF(D27="","",O27+P28+Q28+R27+S27)</f>
        <v/>
      </c>
      <c r="N27" s="26" t="str">
        <f>IF(M27="","",IF(M27&lt;=Daten!$J$18,Daten!$K$18,IF(M27&lt;=Daten!$J$19,Daten!$K$19,IF(M27&gt;=Daten!$J$20,Daten!$K$20,))))</f>
        <v/>
      </c>
      <c r="O27" s="14" t="e">
        <f>VLOOKUP(I27,Daten!$D$2:$E$12,2,0)</f>
        <v>#N/A</v>
      </c>
      <c r="P27" s="14"/>
      <c r="Q27" s="13"/>
      <c r="R27" s="13">
        <f>IF(J28-H27&lt;Daten!$E$18,Daten!$F$18,IF(J28-H27&gt;Daten!$E$19,Daten!$F$19,))</f>
        <v>-1</v>
      </c>
      <c r="S27" s="13">
        <f>IF(G27=Daten!$A$27,Daten!$B$27,)</f>
        <v>0</v>
      </c>
      <c r="T27" s="23"/>
    </row>
    <row r="28" spans="1:20" ht="16" customHeight="1" x14ac:dyDescent="0.2">
      <c r="A28" s="25"/>
      <c r="B28" s="3" t="s">
        <v>4</v>
      </c>
      <c r="C28" s="17"/>
      <c r="D28" s="17"/>
      <c r="E28" s="17"/>
      <c r="F28" s="17"/>
      <c r="G28" s="17"/>
      <c r="H28" s="4"/>
      <c r="I28" s="4"/>
      <c r="J28" s="21"/>
      <c r="K28" s="5" t="str">
        <f>IF(J28="","",IF(J28&gt;Daten!$G$12,Daten!$H$12,VLOOKUP(J28,Daten!$G$2:$H$12,2,0)))</f>
        <v/>
      </c>
      <c r="L28" s="21"/>
      <c r="M28" s="27"/>
      <c r="N28" s="27"/>
      <c r="O28" s="15"/>
      <c r="P28" s="14" t="e">
        <f>VLOOKUP(K28,Daten!$J$2:$K$7,2,0)</f>
        <v>#N/A</v>
      </c>
      <c r="Q28" s="13">
        <f>IF(L28&lt;Daten!$A$18,Daten!$B$18,IF(L28&lt;Daten!$A$19,Daten!$B$19,IF(L28&lt;Daten!$A$20,Daten!$B$20,IF(L28&lt;Daten!$A$21,Daten!$B$21,IF(L28&lt;Daten!$A$22,Daten!$B$22,IF(L28&gt;=Daten!$A$22,Daten!$B$23,))))))</f>
        <v>3</v>
      </c>
      <c r="R28" s="13"/>
      <c r="S28" s="13">
        <f>IF(G28=Daten!$A$27,Daten!$B$27,)</f>
        <v>0</v>
      </c>
      <c r="T28" s="23"/>
    </row>
    <row r="29" spans="1:20" ht="16" customHeight="1" x14ac:dyDescent="0.2">
      <c r="A29" s="24">
        <v>13</v>
      </c>
      <c r="B29" s="6" t="s">
        <v>3</v>
      </c>
      <c r="C29" s="18"/>
      <c r="D29" s="18"/>
      <c r="E29" s="18"/>
      <c r="F29" s="18"/>
      <c r="G29" s="18"/>
      <c r="H29" s="20"/>
      <c r="I29" s="20"/>
      <c r="J29" s="2"/>
      <c r="K29" s="2"/>
      <c r="L29" s="2"/>
      <c r="M29" s="26" t="str">
        <f t="shared" ref="M29" si="11">IF(D29="","",O29+P30+Q30+R29+S29)</f>
        <v/>
      </c>
      <c r="N29" s="26" t="str">
        <f>IF(M29="","",IF(M29&lt;=Daten!$J$18,Daten!$K$18,IF(M29&lt;=Daten!$J$19,Daten!$K$19,IF(M29&gt;=Daten!$J$20,Daten!$K$20,))))</f>
        <v/>
      </c>
      <c r="O29" s="14" t="e">
        <f>VLOOKUP(I29,Daten!$D$2:$E$12,2,0)</f>
        <v>#N/A</v>
      </c>
      <c r="P29" s="14"/>
      <c r="Q29" s="13"/>
      <c r="R29" s="13">
        <f>IF(J30-H29&lt;Daten!$E$18,Daten!$F$18,IF(J30-H29&gt;Daten!$E$19,Daten!$F$19,))</f>
        <v>-1</v>
      </c>
      <c r="S29" s="13">
        <f>IF(G29=Daten!$A$27,Daten!$B$27,)</f>
        <v>0</v>
      </c>
      <c r="T29" s="23"/>
    </row>
    <row r="30" spans="1:20" ht="16" customHeight="1" x14ac:dyDescent="0.2">
      <c r="A30" s="25"/>
      <c r="B30" s="3" t="s">
        <v>4</v>
      </c>
      <c r="C30" s="17"/>
      <c r="D30" s="17"/>
      <c r="E30" s="17"/>
      <c r="F30" s="17"/>
      <c r="G30" s="17"/>
      <c r="H30" s="4"/>
      <c r="I30" s="4"/>
      <c r="J30" s="21"/>
      <c r="K30" s="5" t="str">
        <f>IF(J30="","",IF(J30&gt;Daten!$G$12,Daten!$H$12,VLOOKUP(J30,Daten!$G$2:$H$12,2,0)))</f>
        <v/>
      </c>
      <c r="L30" s="21"/>
      <c r="M30" s="27"/>
      <c r="N30" s="27"/>
      <c r="O30" s="15"/>
      <c r="P30" s="14" t="e">
        <f>VLOOKUP(K30,Daten!$J$2:$K$7,2,0)</f>
        <v>#N/A</v>
      </c>
      <c r="Q30" s="13">
        <f>IF(L30&lt;Daten!$A$18,Daten!$B$18,IF(L30&lt;Daten!$A$19,Daten!$B$19,IF(L30&lt;Daten!$A$20,Daten!$B$20,IF(L30&lt;Daten!$A$21,Daten!$B$21,IF(L30&lt;Daten!$A$22,Daten!$B$22,IF(L30&gt;=Daten!$A$22,Daten!$B$23,))))))</f>
        <v>3</v>
      </c>
      <c r="R30" s="13"/>
      <c r="S30" s="13">
        <f>IF(G30=Daten!$A$27,Daten!$B$27,)</f>
        <v>0</v>
      </c>
      <c r="T30" s="23"/>
    </row>
    <row r="31" spans="1:20" ht="16" customHeight="1" x14ac:dyDescent="0.2">
      <c r="A31" s="24">
        <v>14</v>
      </c>
      <c r="B31" s="6" t="s">
        <v>3</v>
      </c>
      <c r="C31" s="18"/>
      <c r="D31" s="18"/>
      <c r="E31" s="18"/>
      <c r="F31" s="18"/>
      <c r="G31" s="18"/>
      <c r="H31" s="20"/>
      <c r="I31" s="20"/>
      <c r="J31" s="2"/>
      <c r="K31" s="2"/>
      <c r="L31" s="2"/>
      <c r="M31" s="26" t="str">
        <f t="shared" ref="M31" si="12">IF(D31="","",O31+P32+Q32+R31+S31)</f>
        <v/>
      </c>
      <c r="N31" s="26" t="str">
        <f>IF(M31="","",IF(M31&lt;=Daten!$J$18,Daten!$K$18,IF(M31&lt;=Daten!$J$19,Daten!$K$19,IF(M31&gt;=Daten!$J$20,Daten!$K$20,))))</f>
        <v/>
      </c>
      <c r="O31" s="14" t="e">
        <f>VLOOKUP(I31,Daten!$D$2:$E$12,2,0)</f>
        <v>#N/A</v>
      </c>
      <c r="P31" s="14"/>
      <c r="Q31" s="13"/>
      <c r="R31" s="13">
        <f>IF(J32-H31&lt;Daten!$E$18,Daten!$F$18,IF(J32-H31&gt;Daten!$E$19,Daten!$F$19,))</f>
        <v>-1</v>
      </c>
      <c r="S31" s="13">
        <f>IF(G31=Daten!$A$27,Daten!$B$27,)</f>
        <v>0</v>
      </c>
      <c r="T31" s="23"/>
    </row>
    <row r="32" spans="1:20" ht="16" customHeight="1" x14ac:dyDescent="0.2">
      <c r="A32" s="25"/>
      <c r="B32" s="3" t="s">
        <v>4</v>
      </c>
      <c r="C32" s="17"/>
      <c r="D32" s="17"/>
      <c r="E32" s="17"/>
      <c r="F32" s="17"/>
      <c r="G32" s="17"/>
      <c r="H32" s="4"/>
      <c r="I32" s="4"/>
      <c r="J32" s="21"/>
      <c r="K32" s="5" t="str">
        <f>IF(J32="","",IF(J32&gt;Daten!$G$12,Daten!$H$12,VLOOKUP(J32,Daten!$G$2:$H$12,2,0)))</f>
        <v/>
      </c>
      <c r="L32" s="21"/>
      <c r="M32" s="27"/>
      <c r="N32" s="27"/>
      <c r="O32" s="15"/>
      <c r="P32" s="14" t="e">
        <f>VLOOKUP(K32,Daten!$J$2:$K$7,2,0)</f>
        <v>#N/A</v>
      </c>
      <c r="Q32" s="13">
        <f>IF(L32&lt;Daten!$A$18,Daten!$B$18,IF(L32&lt;Daten!$A$19,Daten!$B$19,IF(L32&lt;Daten!$A$20,Daten!$B$20,IF(L32&lt;Daten!$A$21,Daten!$B$21,IF(L32&lt;Daten!$A$22,Daten!$B$22,IF(L32&gt;=Daten!$A$22,Daten!$B$23,))))))</f>
        <v>3</v>
      </c>
      <c r="R32" s="13"/>
      <c r="S32" s="13">
        <f>IF(G32=Daten!$A$27,Daten!$B$27,)</f>
        <v>0</v>
      </c>
      <c r="T32" s="23"/>
    </row>
    <row r="33" spans="1:20" ht="16" customHeight="1" x14ac:dyDescent="0.2">
      <c r="A33" s="24">
        <v>15</v>
      </c>
      <c r="B33" s="6" t="s">
        <v>3</v>
      </c>
      <c r="C33" s="18"/>
      <c r="D33" s="18"/>
      <c r="E33" s="18"/>
      <c r="F33" s="18"/>
      <c r="G33" s="18"/>
      <c r="H33" s="20"/>
      <c r="I33" s="20"/>
      <c r="J33" s="2"/>
      <c r="K33" s="2"/>
      <c r="L33" s="2"/>
      <c r="M33" s="26" t="str">
        <f t="shared" ref="M33" si="13">IF(D33="","",O33+P34+Q34+R33+S33)</f>
        <v/>
      </c>
      <c r="N33" s="26" t="str">
        <f>IF(M33="","",IF(M33&lt;=Daten!$J$18,Daten!$K$18,IF(M33&lt;=Daten!$J$19,Daten!$K$19,IF(M33&gt;=Daten!$J$20,Daten!$K$20,))))</f>
        <v/>
      </c>
      <c r="O33" s="14" t="e">
        <f>VLOOKUP(I33,Daten!$D$2:$E$12,2,0)</f>
        <v>#N/A</v>
      </c>
      <c r="P33" s="14"/>
      <c r="Q33" s="13"/>
      <c r="R33" s="13">
        <f>IF(J34-H33&lt;Daten!$E$18,Daten!$F$18,IF(J34-H33&gt;Daten!$E$19,Daten!$F$19,))</f>
        <v>-1</v>
      </c>
      <c r="S33" s="13">
        <f>IF(G33=Daten!$A$27,Daten!$B$27,)</f>
        <v>0</v>
      </c>
      <c r="T33" s="23"/>
    </row>
    <row r="34" spans="1:20" ht="16" customHeight="1" x14ac:dyDescent="0.2">
      <c r="A34" s="25"/>
      <c r="B34" s="3" t="s">
        <v>4</v>
      </c>
      <c r="C34" s="17"/>
      <c r="D34" s="17"/>
      <c r="E34" s="17"/>
      <c r="F34" s="17"/>
      <c r="G34" s="17"/>
      <c r="H34" s="4"/>
      <c r="I34" s="4"/>
      <c r="J34" s="21"/>
      <c r="K34" s="5" t="str">
        <f>IF(J34="","",IF(J34&gt;Daten!$G$12,Daten!$H$12,VLOOKUP(J34,Daten!$G$2:$H$12,2,0)))</f>
        <v/>
      </c>
      <c r="L34" s="21"/>
      <c r="M34" s="27"/>
      <c r="N34" s="27"/>
      <c r="O34" s="15"/>
      <c r="P34" s="14" t="e">
        <f>VLOOKUP(K34,Daten!$J$2:$K$7,2,0)</f>
        <v>#N/A</v>
      </c>
      <c r="Q34" s="13">
        <f>IF(L34&lt;Daten!$A$18,Daten!$B$18,IF(L34&lt;Daten!$A$19,Daten!$B$19,IF(L34&lt;Daten!$A$20,Daten!$B$20,IF(L34&lt;Daten!$A$21,Daten!$B$21,IF(L34&lt;Daten!$A$22,Daten!$B$22,IF(L34&gt;=Daten!$A$22,Daten!$B$23,))))))</f>
        <v>3</v>
      </c>
      <c r="R34" s="13"/>
      <c r="S34" s="13">
        <f>IF(G34=Daten!$A$27,Daten!$B$27,)</f>
        <v>0</v>
      </c>
      <c r="T34" s="23"/>
    </row>
    <row r="35" spans="1:20" ht="16" customHeight="1" x14ac:dyDescent="0.2">
      <c r="A35" s="24">
        <v>16</v>
      </c>
      <c r="B35" s="6" t="s">
        <v>3</v>
      </c>
      <c r="C35" s="18"/>
      <c r="D35" s="18"/>
      <c r="E35" s="18"/>
      <c r="F35" s="18"/>
      <c r="G35" s="18"/>
      <c r="H35" s="20"/>
      <c r="I35" s="20"/>
      <c r="J35" s="2"/>
      <c r="K35" s="2"/>
      <c r="L35" s="2"/>
      <c r="M35" s="26" t="str">
        <f t="shared" ref="M35" si="14">IF(D35="","",O35+P36+Q36+R35+S35)</f>
        <v/>
      </c>
      <c r="N35" s="26" t="str">
        <f>IF(M35="","",IF(M35&lt;=Daten!$J$18,Daten!$K$18,IF(M35&lt;=Daten!$J$19,Daten!$K$19,IF(M35&gt;=Daten!$J$20,Daten!$K$20,))))</f>
        <v/>
      </c>
      <c r="O35" s="14" t="e">
        <f>VLOOKUP(I35,Daten!$D$2:$E$12,2,0)</f>
        <v>#N/A</v>
      </c>
      <c r="P35" s="14"/>
      <c r="Q35" s="13"/>
      <c r="R35" s="13">
        <f>IF(J36-H35&lt;Daten!$E$18,Daten!$F$18,IF(J36-H35&gt;Daten!$E$19,Daten!$F$19,))</f>
        <v>-1</v>
      </c>
      <c r="S35" s="13">
        <f>IF(G35=Daten!$A$27,Daten!$B$27,)</f>
        <v>0</v>
      </c>
      <c r="T35" s="23"/>
    </row>
    <row r="36" spans="1:20" ht="16" customHeight="1" x14ac:dyDescent="0.2">
      <c r="A36" s="25"/>
      <c r="B36" s="3" t="s">
        <v>4</v>
      </c>
      <c r="C36" s="17"/>
      <c r="D36" s="17"/>
      <c r="E36" s="17"/>
      <c r="F36" s="17"/>
      <c r="G36" s="17"/>
      <c r="H36" s="4"/>
      <c r="I36" s="4"/>
      <c r="J36" s="21"/>
      <c r="K36" s="5" t="str">
        <f>IF(J36="","",IF(J36&gt;Daten!$G$12,Daten!$H$12,VLOOKUP(J36,Daten!$G$2:$H$12,2,0)))</f>
        <v/>
      </c>
      <c r="L36" s="21"/>
      <c r="M36" s="27"/>
      <c r="N36" s="27"/>
      <c r="O36" s="15"/>
      <c r="P36" s="14" t="e">
        <f>VLOOKUP(K36,Daten!$J$2:$K$7,2,0)</f>
        <v>#N/A</v>
      </c>
      <c r="Q36" s="13">
        <f>IF(L36&lt;Daten!$A$18,Daten!$B$18,IF(L36&lt;Daten!$A$19,Daten!$B$19,IF(L36&lt;Daten!$A$20,Daten!$B$20,IF(L36&lt;Daten!$A$21,Daten!$B$21,IF(L36&lt;Daten!$A$22,Daten!$B$22,IF(L36&gt;=Daten!$A$22,Daten!$B$23,))))))</f>
        <v>3</v>
      </c>
      <c r="R36" s="13"/>
      <c r="S36" s="13">
        <f>IF(G36=Daten!$A$27,Daten!$B$27,)</f>
        <v>0</v>
      </c>
      <c r="T36" s="23"/>
    </row>
    <row r="37" spans="1:20" ht="16" customHeight="1" x14ac:dyDescent="0.2">
      <c r="A37" s="24">
        <v>17</v>
      </c>
      <c r="B37" s="6" t="s">
        <v>3</v>
      </c>
      <c r="C37" s="18"/>
      <c r="D37" s="18"/>
      <c r="E37" s="18"/>
      <c r="F37" s="18"/>
      <c r="G37" s="18"/>
      <c r="H37" s="20"/>
      <c r="I37" s="20"/>
      <c r="J37" s="2"/>
      <c r="K37" s="2"/>
      <c r="L37" s="2"/>
      <c r="M37" s="26" t="str">
        <f t="shared" ref="M37" si="15">IF(D37="","",O37+P38+Q38+R37+S37)</f>
        <v/>
      </c>
      <c r="N37" s="26" t="str">
        <f>IF(M37="","",IF(M37&lt;=Daten!$J$18,Daten!$K$18,IF(M37&lt;=Daten!$J$19,Daten!$K$19,IF(M37&gt;=Daten!$J$20,Daten!$K$20,))))</f>
        <v/>
      </c>
      <c r="O37" s="14" t="e">
        <f>VLOOKUP(I37,Daten!$D$2:$E$12,2,0)</f>
        <v>#N/A</v>
      </c>
      <c r="P37" s="14"/>
      <c r="Q37" s="13"/>
      <c r="R37" s="13">
        <f>IF(J38-H37&lt;Daten!$E$18,Daten!$F$18,IF(J38-H37&gt;Daten!$E$19,Daten!$F$19,))</f>
        <v>-1</v>
      </c>
      <c r="S37" s="13">
        <f>IF(G37=Daten!$A$27,Daten!$B$27,)</f>
        <v>0</v>
      </c>
      <c r="T37" s="23"/>
    </row>
    <row r="38" spans="1:20" ht="16" customHeight="1" x14ac:dyDescent="0.2">
      <c r="A38" s="25"/>
      <c r="B38" s="3" t="s">
        <v>4</v>
      </c>
      <c r="C38" s="17"/>
      <c r="D38" s="17"/>
      <c r="E38" s="17"/>
      <c r="F38" s="17"/>
      <c r="G38" s="17"/>
      <c r="H38" s="4"/>
      <c r="I38" s="4"/>
      <c r="J38" s="21"/>
      <c r="K38" s="5" t="str">
        <f>IF(J38="","",IF(J38&gt;Daten!$G$12,Daten!$H$12,VLOOKUP(J38,Daten!$G$2:$H$12,2,0)))</f>
        <v/>
      </c>
      <c r="L38" s="21"/>
      <c r="M38" s="27"/>
      <c r="N38" s="27"/>
      <c r="O38" s="15"/>
      <c r="P38" s="14" t="e">
        <f>VLOOKUP(K38,Daten!$J$2:$K$7,2,0)</f>
        <v>#N/A</v>
      </c>
      <c r="Q38" s="13">
        <f>IF(L38&lt;Daten!$A$18,Daten!$B$18,IF(L38&lt;Daten!$A$19,Daten!$B$19,IF(L38&lt;Daten!$A$20,Daten!$B$20,IF(L38&lt;Daten!$A$21,Daten!$B$21,IF(L38&lt;Daten!$A$22,Daten!$B$22,IF(L38&gt;=Daten!$A$22,Daten!$B$23,))))))</f>
        <v>3</v>
      </c>
      <c r="R38" s="13"/>
      <c r="S38" s="13">
        <f>IF(G38=Daten!$A$27,Daten!$B$27,)</f>
        <v>0</v>
      </c>
      <c r="T38" s="23"/>
    </row>
    <row r="39" spans="1:20" ht="16" customHeight="1" x14ac:dyDescent="0.2">
      <c r="A39" s="24">
        <v>18</v>
      </c>
      <c r="B39" s="6" t="s">
        <v>3</v>
      </c>
      <c r="C39" s="18"/>
      <c r="D39" s="18"/>
      <c r="E39" s="18"/>
      <c r="F39" s="18"/>
      <c r="G39" s="18"/>
      <c r="H39" s="20"/>
      <c r="I39" s="20"/>
      <c r="J39" s="2"/>
      <c r="K39" s="2"/>
      <c r="L39" s="2"/>
      <c r="M39" s="26" t="str">
        <f t="shared" ref="M39" si="16">IF(D39="","",O39+P40+Q40+R39+S39)</f>
        <v/>
      </c>
      <c r="N39" s="26" t="str">
        <f>IF(M39="","",IF(M39&lt;=Daten!$J$18,Daten!$K$18,IF(M39&lt;=Daten!$J$19,Daten!$K$19,IF(M39&gt;=Daten!$J$20,Daten!$K$20,))))</f>
        <v/>
      </c>
      <c r="O39" s="14" t="e">
        <f>VLOOKUP(I39,Daten!$D$2:$E$12,2,0)</f>
        <v>#N/A</v>
      </c>
      <c r="P39" s="14"/>
      <c r="Q39" s="13"/>
      <c r="R39" s="13">
        <f>IF(J40-H39&lt;Daten!$E$18,Daten!$F$18,IF(J40-H39&gt;Daten!$E$19,Daten!$F$19,))</f>
        <v>-1</v>
      </c>
      <c r="S39" s="13">
        <f>IF(G39=Daten!$A$27,Daten!$B$27,)</f>
        <v>0</v>
      </c>
      <c r="T39" s="23"/>
    </row>
    <row r="40" spans="1:20" ht="16" customHeight="1" x14ac:dyDescent="0.2">
      <c r="A40" s="25"/>
      <c r="B40" s="3" t="s">
        <v>4</v>
      </c>
      <c r="C40" s="17"/>
      <c r="D40" s="17"/>
      <c r="E40" s="17"/>
      <c r="F40" s="17"/>
      <c r="G40" s="17"/>
      <c r="H40" s="4"/>
      <c r="I40" s="4"/>
      <c r="J40" s="21"/>
      <c r="K40" s="5" t="str">
        <f>IF(J40="","",IF(J40&gt;Daten!$G$12,Daten!$H$12,VLOOKUP(J40,Daten!$G$2:$H$12,2,0)))</f>
        <v/>
      </c>
      <c r="L40" s="21"/>
      <c r="M40" s="27"/>
      <c r="N40" s="27"/>
      <c r="O40" s="15"/>
      <c r="P40" s="14" t="e">
        <f>VLOOKUP(K40,Daten!$J$2:$K$7,2,0)</f>
        <v>#N/A</v>
      </c>
      <c r="Q40" s="13">
        <f>IF(L40&lt;Daten!$A$18,Daten!$B$18,IF(L40&lt;Daten!$A$19,Daten!$B$19,IF(L40&lt;Daten!$A$20,Daten!$B$20,IF(L40&lt;Daten!$A$21,Daten!$B$21,IF(L40&lt;Daten!$A$22,Daten!$B$22,IF(L40&gt;=Daten!$A$22,Daten!$B$23,))))))</f>
        <v>3</v>
      </c>
      <c r="R40" s="13"/>
      <c r="S40" s="13">
        <f>IF(G40=Daten!$A$27,Daten!$B$27,)</f>
        <v>0</v>
      </c>
      <c r="T40" s="23"/>
    </row>
    <row r="41" spans="1:20" ht="16" customHeight="1" x14ac:dyDescent="0.2">
      <c r="A41" s="24">
        <v>19</v>
      </c>
      <c r="B41" s="6" t="s">
        <v>3</v>
      </c>
      <c r="C41" s="18"/>
      <c r="D41" s="18"/>
      <c r="E41" s="18"/>
      <c r="F41" s="18"/>
      <c r="G41" s="18"/>
      <c r="H41" s="20"/>
      <c r="I41" s="20"/>
      <c r="J41" s="2"/>
      <c r="K41" s="2"/>
      <c r="L41" s="2"/>
      <c r="M41" s="26" t="str">
        <f t="shared" ref="M41" si="17">IF(D41="","",O41+P42+Q42+R41+S41)</f>
        <v/>
      </c>
      <c r="N41" s="26" t="str">
        <f>IF(M41="","",IF(M41&lt;=Daten!$J$18,Daten!$K$18,IF(M41&lt;=Daten!$J$19,Daten!$K$19,IF(M41&gt;=Daten!$J$20,Daten!$K$20,))))</f>
        <v/>
      </c>
      <c r="O41" s="14" t="e">
        <f>VLOOKUP(I41,Daten!$D$2:$E$12,2,0)</f>
        <v>#N/A</v>
      </c>
      <c r="P41" s="14"/>
      <c r="Q41" s="13"/>
      <c r="R41" s="13">
        <f>IF(J42-H41&lt;Daten!$E$18,Daten!$F$18,IF(J42-H41&gt;Daten!$E$19,Daten!$F$19,))</f>
        <v>-1</v>
      </c>
      <c r="S41" s="13">
        <f>IF(G41=Daten!$A$27,Daten!$B$27,)</f>
        <v>0</v>
      </c>
      <c r="T41" s="23"/>
    </row>
    <row r="42" spans="1:20" ht="16" customHeight="1" x14ac:dyDescent="0.2">
      <c r="A42" s="25"/>
      <c r="B42" s="3" t="s">
        <v>4</v>
      </c>
      <c r="C42" s="17"/>
      <c r="D42" s="17"/>
      <c r="E42" s="17"/>
      <c r="F42" s="17"/>
      <c r="G42" s="17"/>
      <c r="H42" s="4"/>
      <c r="I42" s="4"/>
      <c r="J42" s="21"/>
      <c r="K42" s="5" t="str">
        <f>IF(J42="","",IF(J42&gt;Daten!$G$12,Daten!$H$12,VLOOKUP(J42,Daten!$G$2:$H$12,2,0)))</f>
        <v/>
      </c>
      <c r="L42" s="21"/>
      <c r="M42" s="27"/>
      <c r="N42" s="27"/>
      <c r="O42" s="15"/>
      <c r="P42" s="14" t="e">
        <f>VLOOKUP(K42,Daten!$J$2:$K$7,2,0)</f>
        <v>#N/A</v>
      </c>
      <c r="Q42" s="13">
        <f>IF(L42&lt;Daten!$A$18,Daten!$B$18,IF(L42&lt;Daten!$A$19,Daten!$B$19,IF(L42&lt;Daten!$A$20,Daten!$B$20,IF(L42&lt;Daten!$A$21,Daten!$B$21,IF(L42&lt;Daten!$A$22,Daten!$B$22,IF(L42&gt;=Daten!$A$22,Daten!$B$23,))))))</f>
        <v>3</v>
      </c>
      <c r="R42" s="13"/>
      <c r="S42" s="13">
        <f>IF(G42=Daten!$A$27,Daten!$B$27,)</f>
        <v>0</v>
      </c>
      <c r="T42" s="23"/>
    </row>
    <row r="43" spans="1:20" ht="16" customHeight="1" x14ac:dyDescent="0.2">
      <c r="A43" s="28">
        <v>20</v>
      </c>
      <c r="B43" s="1" t="s">
        <v>3</v>
      </c>
      <c r="C43" s="16"/>
      <c r="D43" s="16"/>
      <c r="E43" s="16"/>
      <c r="F43" s="16"/>
      <c r="G43" s="16"/>
      <c r="H43" s="19"/>
      <c r="I43" s="19"/>
      <c r="J43" s="2"/>
      <c r="K43" s="2"/>
      <c r="L43" s="2"/>
      <c r="M43" s="26" t="str">
        <f t="shared" ref="M43" si="18">IF(D43="","",O43+P44+Q44+R43+S43)</f>
        <v/>
      </c>
      <c r="N43" s="26" t="str">
        <f>IF(M43="","",IF(M43&lt;=Daten!$J$18,Daten!$K$18,IF(M43&lt;=Daten!$J$19,Daten!$K$19,IF(M43&gt;=Daten!$J$20,Daten!$K$20,))))</f>
        <v/>
      </c>
      <c r="O43" s="14" t="e">
        <f>VLOOKUP(I43,Daten!$D$2:$E$12,2,0)</f>
        <v>#N/A</v>
      </c>
      <c r="P43" s="14"/>
      <c r="Q43" s="13"/>
      <c r="R43" s="13">
        <f>IF(J44-H43&lt;Daten!$E$18,Daten!$F$18,IF(J44-H43&gt;Daten!$E$19,Daten!$F$19,))</f>
        <v>-1</v>
      </c>
      <c r="S43" s="13">
        <f>IF(G43=Daten!$A$27,Daten!$B$27,)</f>
        <v>0</v>
      </c>
      <c r="T43" s="23"/>
    </row>
    <row r="44" spans="1:20" ht="16" customHeight="1" x14ac:dyDescent="0.2">
      <c r="A44" s="25"/>
      <c r="B44" s="3" t="s">
        <v>4</v>
      </c>
      <c r="C44" s="17"/>
      <c r="D44" s="17"/>
      <c r="E44" s="17"/>
      <c r="F44" s="17"/>
      <c r="G44" s="17"/>
      <c r="H44" s="4"/>
      <c r="I44" s="4"/>
      <c r="J44" s="21"/>
      <c r="K44" s="5" t="str">
        <f>IF(J44="","",IF(J44&gt;Daten!$G$12,Daten!$H$12,VLOOKUP(J44,Daten!$G$2:$H$12,2,0)))</f>
        <v/>
      </c>
      <c r="L44" s="21"/>
      <c r="M44" s="27"/>
      <c r="N44" s="27"/>
      <c r="O44" s="15"/>
      <c r="P44" s="14" t="e">
        <f>VLOOKUP(K44,Daten!$J$2:$K$7,2,0)</f>
        <v>#N/A</v>
      </c>
      <c r="Q44" s="13">
        <f>IF(L44&lt;Daten!$A$18,Daten!$B$18,IF(L44&lt;Daten!$A$19,Daten!$B$19,IF(L44&lt;Daten!$A$20,Daten!$B$20,IF(L44&lt;Daten!$A$21,Daten!$B$21,IF(L44&lt;Daten!$A$22,Daten!$B$22,IF(L44&gt;=Daten!$A$22,Daten!$B$23,))))))</f>
        <v>3</v>
      </c>
      <c r="R44" s="13"/>
      <c r="S44" s="13">
        <f>IF(G44=Daten!$A$27,Daten!$B$27,)</f>
        <v>0</v>
      </c>
      <c r="T44" s="23"/>
    </row>
    <row r="45" spans="1:20" ht="16" customHeight="1" x14ac:dyDescent="0.2">
      <c r="A45" s="24">
        <v>21</v>
      </c>
      <c r="B45" s="6" t="s">
        <v>3</v>
      </c>
      <c r="C45" s="18"/>
      <c r="D45" s="18"/>
      <c r="E45" s="18"/>
      <c r="F45" s="18"/>
      <c r="G45" s="18"/>
      <c r="H45" s="20"/>
      <c r="I45" s="20"/>
      <c r="J45" s="2"/>
      <c r="K45" s="2"/>
      <c r="L45" s="2"/>
      <c r="M45" s="26" t="str">
        <f t="shared" ref="M45" si="19">IF(D45="","",O45+P46+Q46+R45+S45)</f>
        <v/>
      </c>
      <c r="N45" s="26" t="str">
        <f>IF(M45="","",IF(M45&lt;=Daten!$J$18,Daten!$K$18,IF(M45&lt;=Daten!$J$19,Daten!$K$19,IF(M45&gt;=Daten!$J$20,Daten!$K$20,))))</f>
        <v/>
      </c>
      <c r="O45" s="14" t="e">
        <f>VLOOKUP(I45,Daten!$D$2:$E$12,2,0)</f>
        <v>#N/A</v>
      </c>
      <c r="P45" s="14"/>
      <c r="Q45" s="13"/>
      <c r="R45" s="13">
        <f>IF(J46-H45&lt;Daten!$E$18,Daten!$F$18,IF(J46-H45&gt;Daten!$E$19,Daten!$F$19,))</f>
        <v>-1</v>
      </c>
      <c r="S45" s="13">
        <f>IF(G45=Daten!$A$27,Daten!$B$27,)</f>
        <v>0</v>
      </c>
      <c r="T45" s="23"/>
    </row>
    <row r="46" spans="1:20" ht="16" customHeight="1" x14ac:dyDescent="0.2">
      <c r="A46" s="25"/>
      <c r="B46" s="3" t="s">
        <v>4</v>
      </c>
      <c r="C46" s="17"/>
      <c r="D46" s="17"/>
      <c r="E46" s="17"/>
      <c r="F46" s="17"/>
      <c r="G46" s="17"/>
      <c r="H46" s="4"/>
      <c r="I46" s="4"/>
      <c r="J46" s="21"/>
      <c r="K46" s="5" t="str">
        <f>IF(J46="","",IF(J46&gt;Daten!$G$12,Daten!$H$12,VLOOKUP(J46,Daten!$G$2:$H$12,2,0)))</f>
        <v/>
      </c>
      <c r="L46" s="21"/>
      <c r="M46" s="27"/>
      <c r="N46" s="27"/>
      <c r="O46" s="15"/>
      <c r="P46" s="14" t="e">
        <f>VLOOKUP(K46,Daten!$J$2:$K$7,2,0)</f>
        <v>#N/A</v>
      </c>
      <c r="Q46" s="13">
        <f>IF(L46&lt;Daten!$A$18,Daten!$B$18,IF(L46&lt;Daten!$A$19,Daten!$B$19,IF(L46&lt;Daten!$A$20,Daten!$B$20,IF(L46&lt;Daten!$A$21,Daten!$B$21,IF(L46&lt;Daten!$A$22,Daten!$B$22,IF(L46&gt;=Daten!$A$22,Daten!$B$23,))))))</f>
        <v>3</v>
      </c>
      <c r="R46" s="13"/>
      <c r="S46" s="13">
        <f>IF(G46=Daten!$A$27,Daten!$B$27,)</f>
        <v>0</v>
      </c>
      <c r="T46" s="23"/>
    </row>
    <row r="47" spans="1:20" ht="16" customHeight="1" x14ac:dyDescent="0.2">
      <c r="A47" s="24">
        <v>22</v>
      </c>
      <c r="B47" s="6" t="s">
        <v>3</v>
      </c>
      <c r="C47" s="18"/>
      <c r="D47" s="18"/>
      <c r="E47" s="18"/>
      <c r="F47" s="18"/>
      <c r="G47" s="18"/>
      <c r="H47" s="20"/>
      <c r="I47" s="20"/>
      <c r="J47" s="2"/>
      <c r="K47" s="2"/>
      <c r="L47" s="2"/>
      <c r="M47" s="26" t="str">
        <f t="shared" ref="M47" si="20">IF(D47="","",O47+P48+Q48+R47+S47)</f>
        <v/>
      </c>
      <c r="N47" s="26" t="str">
        <f>IF(M47="","",IF(M47&lt;=Daten!$J$18,Daten!$K$18,IF(M47&lt;=Daten!$J$19,Daten!$K$19,IF(M47&gt;=Daten!$J$20,Daten!$K$20,))))</f>
        <v/>
      </c>
      <c r="O47" s="14" t="e">
        <f>VLOOKUP(I47,Daten!$D$2:$E$12,2,0)</f>
        <v>#N/A</v>
      </c>
      <c r="P47" s="14"/>
      <c r="Q47" s="13"/>
      <c r="R47" s="13">
        <f>IF(J48-H47&lt;Daten!$E$18,Daten!$F$18,IF(J48-H47&gt;Daten!$E$19,Daten!$F$19,))</f>
        <v>-1</v>
      </c>
      <c r="S47" s="13">
        <f>IF(G47=Daten!$A$27,Daten!$B$27,)</f>
        <v>0</v>
      </c>
      <c r="T47" s="23"/>
    </row>
    <row r="48" spans="1:20" ht="16" customHeight="1" x14ac:dyDescent="0.2">
      <c r="A48" s="25"/>
      <c r="B48" s="3" t="s">
        <v>4</v>
      </c>
      <c r="C48" s="17"/>
      <c r="D48" s="17"/>
      <c r="E48" s="17"/>
      <c r="F48" s="17"/>
      <c r="G48" s="17"/>
      <c r="H48" s="4"/>
      <c r="I48" s="4"/>
      <c r="J48" s="21"/>
      <c r="K48" s="5" t="str">
        <f>IF(J48="","",IF(J48&gt;Daten!$G$12,Daten!$H$12,VLOOKUP(J48,Daten!$G$2:$H$12,2,0)))</f>
        <v/>
      </c>
      <c r="L48" s="21"/>
      <c r="M48" s="27"/>
      <c r="N48" s="27"/>
      <c r="O48" s="15"/>
      <c r="P48" s="14" t="e">
        <f>VLOOKUP(K48,Daten!$J$2:$K$7,2,0)</f>
        <v>#N/A</v>
      </c>
      <c r="Q48" s="13">
        <f>IF(L48&lt;Daten!$A$18,Daten!$B$18,IF(L48&lt;Daten!$A$19,Daten!$B$19,IF(L48&lt;Daten!$A$20,Daten!$B$20,IF(L48&lt;Daten!$A$21,Daten!$B$21,IF(L48&lt;Daten!$A$22,Daten!$B$22,IF(L48&gt;=Daten!$A$22,Daten!$B$23,))))))</f>
        <v>3</v>
      </c>
      <c r="R48" s="13"/>
      <c r="S48" s="13">
        <f>IF(G48=Daten!$A$27,Daten!$B$27,)</f>
        <v>0</v>
      </c>
      <c r="T48" s="23"/>
    </row>
    <row r="49" spans="1:20" ht="16" customHeight="1" x14ac:dyDescent="0.2">
      <c r="A49" s="24">
        <v>23</v>
      </c>
      <c r="B49" s="6" t="s">
        <v>3</v>
      </c>
      <c r="C49" s="18"/>
      <c r="D49" s="18"/>
      <c r="E49" s="18"/>
      <c r="F49" s="18"/>
      <c r="G49" s="18"/>
      <c r="H49" s="20"/>
      <c r="I49" s="20"/>
      <c r="J49" s="2"/>
      <c r="K49" s="2"/>
      <c r="L49" s="2"/>
      <c r="M49" s="26" t="str">
        <f t="shared" ref="M49" si="21">IF(D49="","",O49+P50+Q50+R49+S49)</f>
        <v/>
      </c>
      <c r="N49" s="26" t="str">
        <f>IF(M49="","",IF(M49&lt;=Daten!$J$18,Daten!$K$18,IF(M49&lt;=Daten!$J$19,Daten!$K$19,IF(M49&gt;=Daten!$J$20,Daten!$K$20,))))</f>
        <v/>
      </c>
      <c r="O49" s="14" t="e">
        <f>VLOOKUP(I49,Daten!$D$2:$E$12,2,0)</f>
        <v>#N/A</v>
      </c>
      <c r="P49" s="14"/>
      <c r="Q49" s="13"/>
      <c r="R49" s="13">
        <f>IF(J50-H49&lt;Daten!$E$18,Daten!$F$18,IF(J50-H49&gt;Daten!$E$19,Daten!$F$19,))</f>
        <v>-1</v>
      </c>
      <c r="S49" s="13">
        <f>IF(G49=Daten!$A$27,Daten!$B$27,)</f>
        <v>0</v>
      </c>
      <c r="T49" s="23"/>
    </row>
    <row r="50" spans="1:20" ht="16" customHeight="1" x14ac:dyDescent="0.2">
      <c r="A50" s="25"/>
      <c r="B50" s="3" t="s">
        <v>4</v>
      </c>
      <c r="C50" s="17"/>
      <c r="D50" s="17"/>
      <c r="E50" s="17"/>
      <c r="F50" s="17"/>
      <c r="G50" s="17"/>
      <c r="H50" s="4"/>
      <c r="I50" s="4"/>
      <c r="J50" s="21"/>
      <c r="K50" s="5" t="str">
        <f>IF(J50="","",IF(J50&gt;Daten!$G$12,Daten!$H$12,VLOOKUP(J50,Daten!$G$2:$H$12,2,0)))</f>
        <v/>
      </c>
      <c r="L50" s="21"/>
      <c r="M50" s="27"/>
      <c r="N50" s="27"/>
      <c r="O50" s="15"/>
      <c r="P50" s="14" t="e">
        <f>VLOOKUP(K50,Daten!$J$2:$K$7,2,0)</f>
        <v>#N/A</v>
      </c>
      <c r="Q50" s="13">
        <f>IF(L50&lt;Daten!$A$18,Daten!$B$18,IF(L50&lt;Daten!$A$19,Daten!$B$19,IF(L50&lt;Daten!$A$20,Daten!$B$20,IF(L50&lt;Daten!$A$21,Daten!$B$21,IF(L50&lt;Daten!$A$22,Daten!$B$22,IF(L50&gt;=Daten!$A$22,Daten!$B$23,))))))</f>
        <v>3</v>
      </c>
      <c r="R50" s="13"/>
      <c r="S50" s="13">
        <f>IF(G50=Daten!$A$27,Daten!$B$27,)</f>
        <v>0</v>
      </c>
      <c r="T50" s="23"/>
    </row>
    <row r="51" spans="1:20" ht="16" customHeight="1" x14ac:dyDescent="0.2">
      <c r="A51" s="24">
        <v>24</v>
      </c>
      <c r="B51" s="6" t="s">
        <v>3</v>
      </c>
      <c r="C51" s="18"/>
      <c r="D51" s="18"/>
      <c r="E51" s="18"/>
      <c r="F51" s="18"/>
      <c r="G51" s="18"/>
      <c r="H51" s="20"/>
      <c r="I51" s="20"/>
      <c r="J51" s="2"/>
      <c r="K51" s="2"/>
      <c r="L51" s="2"/>
      <c r="M51" s="26" t="str">
        <f t="shared" ref="M51" si="22">IF(D51="","",O51+P52+Q52+R51+S51)</f>
        <v/>
      </c>
      <c r="N51" s="26" t="str">
        <f>IF(M51="","",IF(M51&lt;=Daten!$J$18,Daten!$K$18,IF(M51&lt;=Daten!$J$19,Daten!$K$19,IF(M51&gt;=Daten!$J$20,Daten!$K$20,))))</f>
        <v/>
      </c>
      <c r="O51" s="14" t="e">
        <f>VLOOKUP(I51,Daten!$D$2:$E$12,2,0)</f>
        <v>#N/A</v>
      </c>
      <c r="P51" s="14"/>
      <c r="Q51" s="13"/>
      <c r="R51" s="13">
        <f>IF(J52-H51&lt;Daten!$E$18,Daten!$F$18,IF(J52-H51&gt;Daten!$E$19,Daten!$F$19,))</f>
        <v>-1</v>
      </c>
      <c r="S51" s="13">
        <f>IF(G51=Daten!$A$27,Daten!$B$27,)</f>
        <v>0</v>
      </c>
      <c r="T51" s="23"/>
    </row>
    <row r="52" spans="1:20" ht="16" customHeight="1" x14ac:dyDescent="0.2">
      <c r="A52" s="25"/>
      <c r="B52" s="3" t="s">
        <v>4</v>
      </c>
      <c r="C52" s="17"/>
      <c r="D52" s="17"/>
      <c r="E52" s="17"/>
      <c r="F52" s="17"/>
      <c r="G52" s="17"/>
      <c r="H52" s="4"/>
      <c r="I52" s="4"/>
      <c r="J52" s="21"/>
      <c r="K52" s="5" t="str">
        <f>IF(J52="","",IF(J52&gt;Daten!$G$12,Daten!$H$12,VLOOKUP(J52,Daten!$G$2:$H$12,2,0)))</f>
        <v/>
      </c>
      <c r="L52" s="21"/>
      <c r="M52" s="27"/>
      <c r="N52" s="27"/>
      <c r="O52" s="15"/>
      <c r="P52" s="14" t="e">
        <f>VLOOKUP(K52,Daten!$J$2:$K$7,2,0)</f>
        <v>#N/A</v>
      </c>
      <c r="Q52" s="13">
        <f>IF(L52&lt;Daten!$A$18,Daten!$B$18,IF(L52&lt;Daten!$A$19,Daten!$B$19,IF(L52&lt;Daten!$A$20,Daten!$B$20,IF(L52&lt;Daten!$A$21,Daten!$B$21,IF(L52&lt;Daten!$A$22,Daten!$B$22,IF(L52&gt;=Daten!$A$22,Daten!$B$23,))))))</f>
        <v>3</v>
      </c>
      <c r="R52" s="13"/>
      <c r="S52" s="13">
        <f>IF(G52=Daten!$A$27,Daten!$B$27,)</f>
        <v>0</v>
      </c>
      <c r="T52" s="23"/>
    </row>
    <row r="53" spans="1:20" ht="16" customHeight="1" x14ac:dyDescent="0.2">
      <c r="A53" s="24">
        <v>25</v>
      </c>
      <c r="B53" s="6" t="s">
        <v>3</v>
      </c>
      <c r="C53" s="18"/>
      <c r="D53" s="18"/>
      <c r="E53" s="18"/>
      <c r="F53" s="18"/>
      <c r="G53" s="18"/>
      <c r="H53" s="20"/>
      <c r="I53" s="20"/>
      <c r="J53" s="2"/>
      <c r="K53" s="2"/>
      <c r="L53" s="2"/>
      <c r="M53" s="26" t="str">
        <f t="shared" ref="M53" si="23">IF(D53="","",O53+P54+Q54+R53+S53)</f>
        <v/>
      </c>
      <c r="N53" s="26" t="str">
        <f>IF(M53="","",IF(M53&lt;=Daten!$J$18,Daten!$K$18,IF(M53&lt;=Daten!$J$19,Daten!$K$19,IF(M53&gt;=Daten!$J$20,Daten!$K$20,))))</f>
        <v/>
      </c>
      <c r="O53" s="14" t="e">
        <f>VLOOKUP(I53,Daten!$D$2:$E$12,2,0)</f>
        <v>#N/A</v>
      </c>
      <c r="P53" s="14"/>
      <c r="Q53" s="13"/>
      <c r="R53" s="13">
        <f>IF(J54-H53&lt;Daten!$E$18,Daten!$F$18,IF(J54-H53&gt;Daten!$E$19,Daten!$F$19,))</f>
        <v>-1</v>
      </c>
      <c r="S53" s="13">
        <f>IF(G53=Daten!$A$27,Daten!$B$27,)</f>
        <v>0</v>
      </c>
      <c r="T53" s="23"/>
    </row>
    <row r="54" spans="1:20" ht="16" customHeight="1" x14ac:dyDescent="0.2">
      <c r="A54" s="25"/>
      <c r="B54" s="3" t="s">
        <v>4</v>
      </c>
      <c r="C54" s="17"/>
      <c r="D54" s="17"/>
      <c r="E54" s="17"/>
      <c r="F54" s="17"/>
      <c r="G54" s="17"/>
      <c r="H54" s="4"/>
      <c r="I54" s="4"/>
      <c r="J54" s="21"/>
      <c r="K54" s="5" t="str">
        <f>IF(J54="","",IF(J54&gt;Daten!$G$12,Daten!$H$12,VLOOKUP(J54,Daten!$G$2:$H$12,2,0)))</f>
        <v/>
      </c>
      <c r="L54" s="21"/>
      <c r="M54" s="27"/>
      <c r="N54" s="27"/>
      <c r="O54" s="15"/>
      <c r="P54" s="14" t="e">
        <f>VLOOKUP(K54,Daten!$J$2:$K$7,2,0)</f>
        <v>#N/A</v>
      </c>
      <c r="Q54" s="13">
        <f>IF(L54&lt;Daten!$A$18,Daten!$B$18,IF(L54&lt;Daten!$A$19,Daten!$B$19,IF(L54&lt;Daten!$A$20,Daten!$B$20,IF(L54&lt;Daten!$A$21,Daten!$B$21,IF(L54&lt;Daten!$A$22,Daten!$B$22,IF(L54&gt;=Daten!$A$22,Daten!$B$23,))))))</f>
        <v>3</v>
      </c>
      <c r="R54" s="13"/>
      <c r="S54" s="13">
        <f>IF(G54=Daten!$A$27,Daten!$B$27,)</f>
        <v>0</v>
      </c>
      <c r="T54" s="23"/>
    </row>
    <row r="55" spans="1:20" x14ac:dyDescent="0.2">
      <c r="O55" s="13"/>
      <c r="P55" s="13"/>
      <c r="Q55" s="13"/>
      <c r="R55" s="13"/>
      <c r="S55" s="13"/>
      <c r="T55" s="23"/>
    </row>
    <row r="56" spans="1:20" x14ac:dyDescent="0.2">
      <c r="S56" s="13"/>
    </row>
  </sheetData>
  <sheetProtection algorithmName="SHA-512" hashValue="ZICJIxpGnTnn0BI2eYyQ9r0IgHUbvaB2Vt1rDDw9WAikuS6sKPE/Q+LHgmqWBOt/E5tyqr6gpmzBExx8jAacrg==" saltValue="pKyCfcOLCHzJLyhnV8wf7w==" spinCount="100000" sheet="1" objects="1" scenarios="1" selectLockedCells="1"/>
  <mergeCells count="75">
    <mergeCell ref="A5:A6"/>
    <mergeCell ref="M5:M6"/>
    <mergeCell ref="N5:N6"/>
    <mergeCell ref="A7:A8"/>
    <mergeCell ref="M7:M8"/>
    <mergeCell ref="N7:N8"/>
    <mergeCell ref="A9:A10"/>
    <mergeCell ref="M9:M10"/>
    <mergeCell ref="N9:N10"/>
    <mergeCell ref="A11:A12"/>
    <mergeCell ref="M11:M12"/>
    <mergeCell ref="N11:N12"/>
    <mergeCell ref="A13:A14"/>
    <mergeCell ref="M13:M14"/>
    <mergeCell ref="N13:N14"/>
    <mergeCell ref="A15:A16"/>
    <mergeCell ref="M15:M16"/>
    <mergeCell ref="N15:N16"/>
    <mergeCell ref="A17:A18"/>
    <mergeCell ref="M17:M18"/>
    <mergeCell ref="N17:N18"/>
    <mergeCell ref="A19:A20"/>
    <mergeCell ref="M19:M20"/>
    <mergeCell ref="N19:N20"/>
    <mergeCell ref="A21:A22"/>
    <mergeCell ref="M21:M22"/>
    <mergeCell ref="N21:N22"/>
    <mergeCell ref="A23:A24"/>
    <mergeCell ref="M23:M24"/>
    <mergeCell ref="N23:N24"/>
    <mergeCell ref="A25:A26"/>
    <mergeCell ref="M25:M26"/>
    <mergeCell ref="N25:N26"/>
    <mergeCell ref="A27:A28"/>
    <mergeCell ref="M27:M28"/>
    <mergeCell ref="N27:N28"/>
    <mergeCell ref="A29:A30"/>
    <mergeCell ref="M29:M30"/>
    <mergeCell ref="N29:N30"/>
    <mergeCell ref="A31:A32"/>
    <mergeCell ref="M31:M32"/>
    <mergeCell ref="N31:N32"/>
    <mergeCell ref="A33:A34"/>
    <mergeCell ref="M33:M34"/>
    <mergeCell ref="N33:N34"/>
    <mergeCell ref="A35:A36"/>
    <mergeCell ref="M35:M36"/>
    <mergeCell ref="N35:N36"/>
    <mergeCell ref="A37:A38"/>
    <mergeCell ref="M37:M38"/>
    <mergeCell ref="N37:N38"/>
    <mergeCell ref="A39:A40"/>
    <mergeCell ref="M39:M40"/>
    <mergeCell ref="N39:N40"/>
    <mergeCell ref="A41:A42"/>
    <mergeCell ref="M41:M42"/>
    <mergeCell ref="N41:N42"/>
    <mergeCell ref="A43:A44"/>
    <mergeCell ref="M43:M44"/>
    <mergeCell ref="N43:N44"/>
    <mergeCell ref="A45:A46"/>
    <mergeCell ref="M45:M46"/>
    <mergeCell ref="N45:N46"/>
    <mergeCell ref="A47:A48"/>
    <mergeCell ref="M47:M48"/>
    <mergeCell ref="N47:N48"/>
    <mergeCell ref="A53:A54"/>
    <mergeCell ref="M53:M54"/>
    <mergeCell ref="N53:N54"/>
    <mergeCell ref="A49:A50"/>
    <mergeCell ref="M49:M50"/>
    <mergeCell ref="N49:N50"/>
    <mergeCell ref="A51:A52"/>
    <mergeCell ref="M51:M52"/>
    <mergeCell ref="N51:N52"/>
  </mergeCells>
  <conditionalFormatting sqref="N5:N54">
    <cfRule type="containsText" dxfId="2" priority="1" operator="containsText" text="A">
      <formula>NOT(ISERROR(SEARCH("A",N5)))</formula>
    </cfRule>
    <cfRule type="containsText" dxfId="1" priority="2" operator="containsText" text="Elite">
      <formula>NOT(ISERROR(SEARCH("Elite",N5)))</formula>
    </cfRule>
    <cfRule type="containsText" dxfId="0" priority="3" operator="containsText" text="B">
      <formula>NOT(ISERROR(SEARCH("B",N5)))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4CE0A3E-D3A8-F24B-A198-4DC0675E5DB1}">
          <x14:formula1>
            <xm:f>Daten!$D$2:$D$12</xm:f>
          </x14:formula1>
          <xm:sqref>I5 I7 I9 I11 I13 I15 I17 I19 I21 I23 I25 I27 I29 I31 I33 I35 I37 I39 I41 I43 I45 I47 I49 I51 I53</xm:sqref>
        </x14:dataValidation>
        <x14:dataValidation type="list" allowBlank="1" showInputMessage="1" showErrorMessage="1" xr:uid="{922E76A9-E505-7643-B465-BE6261DC7B6A}">
          <x14:formula1>
            <xm:f>Daten!$A$27:$A$28</xm:f>
          </x14:formula1>
          <xm:sqref>G5:G54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"/>
  <sheetViews>
    <sheetView workbookViewId="0">
      <selection activeCell="D2" sqref="D2"/>
    </sheetView>
  </sheetViews>
  <sheetFormatPr baseColWidth="10" defaultRowHeight="16" x14ac:dyDescent="0.2"/>
  <cols>
    <col min="4" max="4" width="16.33203125" customWidth="1"/>
  </cols>
  <sheetData>
    <row r="1" spans="1:11" x14ac:dyDescent="0.2">
      <c r="A1" t="s">
        <v>0</v>
      </c>
      <c r="B1">
        <v>2022</v>
      </c>
      <c r="D1" t="s">
        <v>9</v>
      </c>
      <c r="G1" t="s">
        <v>10</v>
      </c>
      <c r="J1" t="s">
        <v>31</v>
      </c>
    </row>
    <row r="2" spans="1:11" x14ac:dyDescent="0.2">
      <c r="D2" t="s">
        <v>14</v>
      </c>
      <c r="E2">
        <v>-1</v>
      </c>
      <c r="G2">
        <v>2004</v>
      </c>
      <c r="H2" t="s">
        <v>26</v>
      </c>
      <c r="J2" t="s">
        <v>26</v>
      </c>
      <c r="K2">
        <v>1</v>
      </c>
    </row>
    <row r="3" spans="1:11" x14ac:dyDescent="0.2">
      <c r="D3" t="s">
        <v>15</v>
      </c>
      <c r="E3">
        <v>0</v>
      </c>
      <c r="G3">
        <v>2005</v>
      </c>
      <c r="H3" t="s">
        <v>26</v>
      </c>
      <c r="J3" t="s">
        <v>27</v>
      </c>
      <c r="K3">
        <v>2</v>
      </c>
    </row>
    <row r="4" spans="1:11" x14ac:dyDescent="0.2">
      <c r="D4" t="s">
        <v>16</v>
      </c>
      <c r="E4">
        <v>1</v>
      </c>
      <c r="G4">
        <v>2006</v>
      </c>
      <c r="H4" t="s">
        <v>27</v>
      </c>
      <c r="J4" t="s">
        <v>25</v>
      </c>
      <c r="K4">
        <v>3</v>
      </c>
    </row>
    <row r="5" spans="1:11" x14ac:dyDescent="0.2">
      <c r="D5" t="s">
        <v>17</v>
      </c>
      <c r="E5">
        <v>2</v>
      </c>
      <c r="G5">
        <v>2007</v>
      </c>
      <c r="H5" t="s">
        <v>27</v>
      </c>
      <c r="J5" t="s">
        <v>28</v>
      </c>
      <c r="K5">
        <v>5</v>
      </c>
    </row>
    <row r="6" spans="1:11" x14ac:dyDescent="0.2">
      <c r="D6" t="s">
        <v>18</v>
      </c>
      <c r="E6">
        <v>3</v>
      </c>
      <c r="G6">
        <v>2008</v>
      </c>
      <c r="H6" t="s">
        <v>25</v>
      </c>
      <c r="J6" t="s">
        <v>29</v>
      </c>
      <c r="K6">
        <v>6</v>
      </c>
    </row>
    <row r="7" spans="1:11" x14ac:dyDescent="0.2">
      <c r="D7" t="s">
        <v>19</v>
      </c>
      <c r="E7">
        <v>6</v>
      </c>
      <c r="G7">
        <v>2009</v>
      </c>
      <c r="H7" t="s">
        <v>25</v>
      </c>
      <c r="J7" t="s">
        <v>30</v>
      </c>
      <c r="K7">
        <v>7</v>
      </c>
    </row>
    <row r="8" spans="1:11" x14ac:dyDescent="0.2">
      <c r="D8" t="s">
        <v>20</v>
      </c>
      <c r="E8">
        <v>7</v>
      </c>
      <c r="G8">
        <v>2010</v>
      </c>
      <c r="H8" t="s">
        <v>28</v>
      </c>
    </row>
    <row r="9" spans="1:11" x14ac:dyDescent="0.2">
      <c r="D9" t="s">
        <v>21</v>
      </c>
      <c r="E9">
        <v>8</v>
      </c>
      <c r="G9">
        <v>2011</v>
      </c>
      <c r="H9" t="s">
        <v>28</v>
      </c>
    </row>
    <row r="10" spans="1:11" x14ac:dyDescent="0.2">
      <c r="D10" t="s">
        <v>22</v>
      </c>
      <c r="E10">
        <v>9</v>
      </c>
      <c r="G10">
        <v>2012</v>
      </c>
      <c r="H10" t="s">
        <v>29</v>
      </c>
    </row>
    <row r="11" spans="1:11" x14ac:dyDescent="0.2">
      <c r="D11" t="s">
        <v>23</v>
      </c>
      <c r="E11">
        <v>10</v>
      </c>
      <c r="G11">
        <v>2013</v>
      </c>
      <c r="H11" t="s">
        <v>29</v>
      </c>
    </row>
    <row r="12" spans="1:11" x14ac:dyDescent="0.2">
      <c r="D12" t="s">
        <v>24</v>
      </c>
      <c r="E12">
        <v>13</v>
      </c>
      <c r="G12">
        <v>2014</v>
      </c>
      <c r="H12" t="s">
        <v>30</v>
      </c>
    </row>
    <row r="17" spans="1:11" x14ac:dyDescent="0.2">
      <c r="A17" t="s">
        <v>11</v>
      </c>
      <c r="D17" t="s">
        <v>33</v>
      </c>
      <c r="I17" t="s">
        <v>9</v>
      </c>
    </row>
    <row r="18" spans="1:11" x14ac:dyDescent="0.2">
      <c r="A18">
        <v>500</v>
      </c>
      <c r="B18">
        <v>3</v>
      </c>
      <c r="D18" t="s">
        <v>35</v>
      </c>
      <c r="E18">
        <v>6</v>
      </c>
      <c r="F18">
        <v>-1</v>
      </c>
      <c r="I18" t="s">
        <v>36</v>
      </c>
      <c r="J18">
        <v>8</v>
      </c>
      <c r="K18" t="s">
        <v>37</v>
      </c>
    </row>
    <row r="19" spans="1:11" x14ac:dyDescent="0.2">
      <c r="A19">
        <v>2000</v>
      </c>
      <c r="B19">
        <v>2</v>
      </c>
      <c r="D19" t="s">
        <v>34</v>
      </c>
      <c r="E19">
        <v>30</v>
      </c>
      <c r="F19">
        <v>1</v>
      </c>
      <c r="I19" t="s">
        <v>36</v>
      </c>
      <c r="J19">
        <v>12</v>
      </c>
      <c r="K19" t="s">
        <v>38</v>
      </c>
    </row>
    <row r="20" spans="1:11" x14ac:dyDescent="0.2">
      <c r="A20">
        <v>4000</v>
      </c>
      <c r="B20">
        <v>1</v>
      </c>
      <c r="I20" t="s">
        <v>39</v>
      </c>
      <c r="J20">
        <v>13</v>
      </c>
      <c r="K20" t="s">
        <v>40</v>
      </c>
    </row>
    <row r="21" spans="1:11" x14ac:dyDescent="0.2">
      <c r="A21">
        <v>8000</v>
      </c>
      <c r="B21">
        <v>0</v>
      </c>
    </row>
    <row r="22" spans="1:11" x14ac:dyDescent="0.2">
      <c r="A22">
        <v>20000</v>
      </c>
      <c r="B22">
        <v>-1</v>
      </c>
    </row>
    <row r="23" spans="1:11" x14ac:dyDescent="0.2">
      <c r="A23" t="s">
        <v>32</v>
      </c>
      <c r="B23">
        <v>-2</v>
      </c>
    </row>
    <row r="26" spans="1:11" x14ac:dyDescent="0.2">
      <c r="A26" t="s">
        <v>43</v>
      </c>
    </row>
    <row r="27" spans="1:11" x14ac:dyDescent="0.2">
      <c r="A27" t="s">
        <v>44</v>
      </c>
      <c r="B27">
        <v>-1</v>
      </c>
    </row>
    <row r="28" spans="1:11" x14ac:dyDescent="0.2">
      <c r="A28" t="s">
        <v>45</v>
      </c>
      <c r="B28">
        <v>0</v>
      </c>
    </row>
  </sheetData>
  <sheetProtection algorithmName="SHA-512" hashValue="CeB8A9T/iZ5BNp7me103Q8T/tt5HYbVMo6QVKxDveusmC51ZFRvFpuemXi7fMfVT7etdeRD7f+hoglrt0i0Iuw==" saltValue="a53zr+R2vxlICGlwJA6CpQ==" spinCount="100000" sheet="1" objects="1" scenarios="1"/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Herrendoppel</vt:lpstr>
      <vt:lpstr>Damendoppel</vt:lpstr>
      <vt:lpstr>Mixed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Enders</dc:creator>
  <cp:lastModifiedBy>Max Enders</cp:lastModifiedBy>
  <dcterms:created xsi:type="dcterms:W3CDTF">2022-05-27T09:11:40Z</dcterms:created>
  <dcterms:modified xsi:type="dcterms:W3CDTF">2022-06-06T13:53:27Z</dcterms:modified>
</cp:coreProperties>
</file>